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-OGW-\2AW\AWフォーム\注文書\"/>
    </mc:Choice>
  </mc:AlternateContent>
  <bookViews>
    <workbookView xWindow="0" yWindow="0" windowWidth="11820" windowHeight="9780"/>
  </bookViews>
  <sheets>
    <sheet name="アロエワールド　注文書＆サクセスマイレージポイント引換申込書" sheetId="1" r:id="rId1"/>
  </sheets>
  <calcPr calcId="152511"/>
</workbook>
</file>

<file path=xl/calcChain.xml><?xml version="1.0" encoding="utf-8"?>
<calcChain xmlns="http://schemas.openxmlformats.org/spreadsheetml/2006/main">
  <c r="H129" i="1" l="1"/>
  <c r="H82" i="1" l="1"/>
  <c r="H81" i="1"/>
  <c r="H80" i="1"/>
  <c r="H79" i="1"/>
  <c r="H78" i="1"/>
  <c r="H77" i="1"/>
  <c r="H76" i="1"/>
  <c r="H75" i="1"/>
  <c r="H74" i="1"/>
  <c r="H73" i="1"/>
  <c r="H24" i="1"/>
  <c r="H22" i="1"/>
  <c r="H23" i="1"/>
  <c r="H66" i="1"/>
  <c r="H65" i="1"/>
  <c r="H59" i="1"/>
  <c r="H58" i="1"/>
  <c r="H50" i="1"/>
  <c r="H49" i="1"/>
  <c r="H54" i="1"/>
  <c r="H56" i="1"/>
  <c r="H48" i="1"/>
  <c r="H63" i="1"/>
  <c r="H62" i="1"/>
  <c r="H57" i="1"/>
  <c r="H43" i="1"/>
  <c r="C129" i="1"/>
  <c r="F129" i="1"/>
  <c r="H51" i="1"/>
  <c r="H52" i="1"/>
  <c r="H53" i="1"/>
  <c r="H55" i="1"/>
  <c r="H64" i="1"/>
  <c r="H60" i="1"/>
  <c r="H61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0" i="1"/>
  <c r="H21" i="1"/>
  <c r="H25" i="1"/>
  <c r="H26" i="1"/>
  <c r="H84" i="1" l="1"/>
  <c r="H83" i="1"/>
  <c r="H67" i="1"/>
  <c r="H88" i="1" s="1"/>
  <c r="H44" i="1"/>
  <c r="G128" i="1"/>
  <c r="H130" i="1" s="1"/>
  <c r="H87" i="1" l="1"/>
  <c r="H86" i="1"/>
  <c r="H91" i="1" l="1"/>
</calcChain>
</file>

<file path=xl/sharedStrings.xml><?xml version="1.0" encoding="utf-8"?>
<sst xmlns="http://schemas.openxmlformats.org/spreadsheetml/2006/main" count="212" uniqueCount="149">
  <si>
    <t>※印のついている項目は必ず入力してください。</t>
  </si>
  <si>
    <t>       （アパート・マンション・ビル名）</t>
  </si>
  <si>
    <t>品番</t>
  </si>
  <si>
    <t>商品名</t>
  </si>
  <si>
    <t>単位</t>
  </si>
  <si>
    <t>数量</t>
  </si>
  <si>
    <t>商品本体価格（税抜）</t>
  </si>
  <si>
    <t>アロエベラジュース･ナチュラルピュア　２リットル</t>
  </si>
  <si>
    <t>1箱（3本入）</t>
  </si>
  <si>
    <t>アロエベラジュース･ナチュラルピュア　１リットル</t>
  </si>
  <si>
    <t>アロエベラジュース・アガリクスプラス　１リットル</t>
  </si>
  <si>
    <t>アロエベラジュース・EXナチュラルピュア　１リットル</t>
  </si>
  <si>
    <t>アロエちゃん</t>
  </si>
  <si>
    <t>1箱（16本入）</t>
  </si>
  <si>
    <t>バイオエナジー</t>
  </si>
  <si>
    <t>1個</t>
  </si>
  <si>
    <t>バイオマックス</t>
  </si>
  <si>
    <t>プロポリススーパーエキストラ</t>
  </si>
  <si>
    <t>特級プロポリス（5年熟成）</t>
  </si>
  <si>
    <t>鹿角霊芝</t>
  </si>
  <si>
    <t>インナーリフト（フカヒレコラーゲン）</t>
  </si>
  <si>
    <t>ロイヤルプロポリス粒</t>
  </si>
  <si>
    <t>スーパーローヤルゼリー</t>
  </si>
  <si>
    <t>ハイグレードプロテイン（470g）</t>
  </si>
  <si>
    <t>プロテイン黒糖ココア味（500g）</t>
  </si>
  <si>
    <t>ハーブはちみつ</t>
  </si>
  <si>
    <t>ＤＣマッサージクレンジング（化粧落とし）</t>
  </si>
  <si>
    <t>ＤＣモイスチャーローション（化粧水）</t>
  </si>
  <si>
    <t>ＤＣプロテクションクリームＵＶ（紫外線カット）</t>
  </si>
  <si>
    <t>ボディシャンプー（薬草ボディーシャンプー）</t>
  </si>
  <si>
    <t>アロエプロポリス歯磨き</t>
  </si>
  <si>
    <t>割引購入価格</t>
  </si>
  <si>
    <t>税抜小売価格</t>
  </si>
  <si>
    <t>マネージャー会員</t>
  </si>
  <si>
    <t>他会員</t>
  </si>
  <si>
    <t>－</t>
  </si>
  <si>
    <t>セラピューティック（ゲルマスパ）</t>
  </si>
  <si>
    <t>バイオＳ</t>
  </si>
  <si>
    <t>ピュアリティ（アロエミネラルウォーター）2L×6本</t>
  </si>
  <si>
    <r>
      <t>※</t>
    </r>
    <r>
      <rPr>
        <sz val="11"/>
        <color indexed="8"/>
        <rFont val="ＭＳ Ｐゴシック"/>
        <family val="3"/>
        <charset val="128"/>
      </rPr>
      <t>商品本体価格合計（税抜）が3万円以上の場合は</t>
    </r>
    <r>
      <rPr>
        <b/>
        <sz val="11"/>
        <color indexed="10"/>
        <rFont val="ＭＳ Ｐゴシック"/>
        <family val="3"/>
        <charset val="128"/>
      </rPr>
      <t>宅配送料が無料です</t>
    </r>
  </si>
  <si>
    <t>1-A．代金引換え　お届け先</t>
  </si>
  <si>
    <t>1-B．代金引換え　ご注文者</t>
  </si>
  <si>
    <t>2．ゆうちょ銀行　振込み</t>
  </si>
  <si>
    <t>※振込証をFAXまたは郵送して下さい。</t>
  </si>
  <si>
    <t>税抜本体価格</t>
    <phoneticPr fontId="9"/>
  </si>
  <si>
    <t>健康栄養飲料</t>
    <phoneticPr fontId="9"/>
  </si>
  <si>
    <t>健康食品栄養補助食品</t>
    <phoneticPr fontId="9"/>
  </si>
  <si>
    <t>自然派機能性化粧品アロー・エッセ</t>
    <phoneticPr fontId="9"/>
  </si>
  <si>
    <t>代金引換え手数料（無料）</t>
    <phoneticPr fontId="9"/>
  </si>
  <si>
    <t>総合計（税込）</t>
    <phoneticPr fontId="9"/>
  </si>
  <si>
    <t>記号10150　番号19304511　　　アロエワールド</t>
    <phoneticPr fontId="9"/>
  </si>
  <si>
    <t>　　月　　　　日</t>
    <rPh sb="2" eb="3">
      <t>ツキ</t>
    </rPh>
    <rPh sb="7" eb="8">
      <t>ニチ</t>
    </rPh>
    <phoneticPr fontId="9"/>
  </si>
  <si>
    <t>希望なし</t>
    <phoneticPr fontId="9"/>
  </si>
  <si>
    <t>午前中</t>
    <phoneticPr fontId="9"/>
  </si>
  <si>
    <t>12時～14時</t>
    <phoneticPr fontId="9"/>
  </si>
  <si>
    <t>14時～16時</t>
    <phoneticPr fontId="9"/>
  </si>
  <si>
    <t>16時～18時</t>
    <phoneticPr fontId="9"/>
  </si>
  <si>
    <t>18時～20時</t>
    <phoneticPr fontId="9"/>
  </si>
  <si>
    <t>備考欄</t>
  </si>
  <si>
    <t>（ご注文日より5日以内まで）</t>
    <phoneticPr fontId="9"/>
  </si>
  <si>
    <t>土･日･祝除く、午後3時までに届いたご注文書は当日出荷いたします</t>
    <phoneticPr fontId="9"/>
  </si>
  <si>
    <t>1部、500円</t>
    <phoneticPr fontId="9"/>
  </si>
  <si>
    <t>10枚、100円</t>
    <phoneticPr fontId="9"/>
  </si>
  <si>
    <t>1冊、150円</t>
    <phoneticPr fontId="9"/>
  </si>
  <si>
    <t>1個、300円</t>
  </si>
  <si>
    <t>1冊、300円</t>
    <phoneticPr fontId="9"/>
  </si>
  <si>
    <t>1,800円</t>
    <phoneticPr fontId="9"/>
  </si>
  <si>
    <t>アロエファン　</t>
    <phoneticPr fontId="9"/>
  </si>
  <si>
    <t>（　　　号）</t>
    <phoneticPr fontId="9"/>
  </si>
  <si>
    <t>申請キット</t>
    <phoneticPr fontId="9"/>
  </si>
  <si>
    <t>カラー総合力タロ</t>
    <phoneticPr fontId="9"/>
  </si>
  <si>
    <t>キャップオープナー</t>
    <phoneticPr fontId="9"/>
  </si>
  <si>
    <t>アロエファン年間購読料</t>
    <phoneticPr fontId="9"/>
  </si>
  <si>
    <t>注文書（用紙）</t>
    <rPh sb="4" eb="6">
      <t>ヨウシ</t>
    </rPh>
    <phoneticPr fontId="9"/>
  </si>
  <si>
    <r>
      <t>ご注意</t>
    </r>
    <r>
      <rPr>
        <sz val="11"/>
        <rFont val="ＭＳ Ｐゴシック"/>
        <family val="3"/>
        <charset val="128"/>
      </rPr>
      <t>　昇格およびコミッションの実績になりません。</t>
    </r>
    <phoneticPr fontId="9"/>
  </si>
  <si>
    <t>・・・・・</t>
    <phoneticPr fontId="9"/>
  </si>
  <si>
    <t>商品自動配送サービス（オートシップ）の申し込みは
カスタマーセンターまで</t>
    <phoneticPr fontId="9"/>
  </si>
  <si>
    <t>●獲得ポイントは、お好きなアロエワールド商品と交換できます。（１ポイント＝１円）</t>
    <phoneticPr fontId="9"/>
  </si>
  <si>
    <t>●会社主催の国内・海外旅行、パーティー、癒しの郷ＧＩ(保養所)などでもご利用頂けます。</t>
    <phoneticPr fontId="9"/>
  </si>
  <si>
    <t>下記フォームにご記入ください。　コミッションのお支払いのため、【コード番号】【氏名】はお忘れなく入力はください。</t>
    <phoneticPr fontId="9"/>
  </si>
  <si>
    <r>
      <t>注文者氏名（漢字）</t>
    </r>
    <r>
      <rPr>
        <b/>
        <sz val="10"/>
        <color indexed="10"/>
        <rFont val="ＭＳ Ｐゴシック"/>
        <family val="3"/>
        <charset val="128"/>
      </rPr>
      <t>※</t>
    </r>
  </si>
  <si>
    <r>
      <t>お届け先住所</t>
    </r>
    <r>
      <rPr>
        <b/>
        <sz val="10"/>
        <color indexed="10"/>
        <rFont val="ＭＳ Ｐゴシック"/>
        <family val="3"/>
        <charset val="128"/>
      </rPr>
      <t>※</t>
    </r>
  </si>
  <si>
    <r>
      <t>お届け先氏名（漢字）</t>
    </r>
    <r>
      <rPr>
        <b/>
        <sz val="10"/>
        <color indexed="10"/>
        <rFont val="ＭＳ Ｐゴシック"/>
        <family val="3"/>
        <charset val="128"/>
      </rPr>
      <t>※</t>
    </r>
  </si>
  <si>
    <r>
      <t>注文者のアロエワールド　コード番号（半角）</t>
    </r>
    <r>
      <rPr>
        <b/>
        <sz val="10"/>
        <color indexed="10"/>
        <rFont val="ＭＳ Ｐゴシック"/>
        <family val="3"/>
        <charset val="128"/>
      </rPr>
      <t>※</t>
    </r>
    <phoneticPr fontId="9"/>
  </si>
  <si>
    <r>
      <t>注文者氏名（全角フリガナ）</t>
    </r>
    <r>
      <rPr>
        <b/>
        <sz val="10"/>
        <color indexed="10"/>
        <rFont val="ＭＳ Ｐゴシック"/>
        <family val="3"/>
        <charset val="128"/>
      </rPr>
      <t>※</t>
    </r>
    <phoneticPr fontId="9"/>
  </si>
  <si>
    <r>
      <t>お届け先氏名（全角フリガナ）</t>
    </r>
    <r>
      <rPr>
        <b/>
        <sz val="10"/>
        <color indexed="10"/>
        <rFont val="ＭＳ Ｐゴシック"/>
        <family val="3"/>
        <charset val="128"/>
      </rPr>
      <t>※</t>
    </r>
    <phoneticPr fontId="9"/>
  </si>
  <si>
    <r>
      <t>お届け先電話番号（半角）入力例：03-1234-5678</t>
    </r>
    <r>
      <rPr>
        <b/>
        <sz val="10"/>
        <color indexed="10"/>
        <rFont val="ＭＳ Ｐゴシック"/>
        <family val="3"/>
        <charset val="128"/>
      </rPr>
      <t>※</t>
    </r>
    <phoneticPr fontId="9"/>
  </si>
  <si>
    <r>
      <t>Ｅメールアドレス（半角）入力例：abc@mail.aloeworld.co.jp</t>
    </r>
    <r>
      <rPr>
        <b/>
        <sz val="10"/>
        <color indexed="10"/>
        <rFont val="ＭＳ Ｐゴシック"/>
        <family val="3"/>
        <charset val="128"/>
      </rPr>
      <t>※</t>
    </r>
    <phoneticPr fontId="9"/>
  </si>
  <si>
    <t>ポイント数</t>
    <phoneticPr fontId="9"/>
  </si>
  <si>
    <t>お引き換え商品名</t>
    <phoneticPr fontId="9"/>
  </si>
  <si>
    <t>商品金額がポイント数を上回る
場合、下記もご記入下さい。</t>
    <phoneticPr fontId="9"/>
  </si>
  <si>
    <t>商品の金額
(税抜)</t>
    <phoneticPr fontId="9"/>
  </si>
  <si>
    <t>ポイント通知書番号</t>
    <phoneticPr fontId="9"/>
  </si>
  <si>
    <t>代金引換</t>
    <phoneticPr fontId="9"/>
  </si>
  <si>
    <t>ゆうちょ銀行振込</t>
    <phoneticPr fontId="9"/>
  </si>
  <si>
    <t>合　計</t>
    <phoneticPr fontId="9"/>
  </si>
  <si>
    <t>②商品金額合計→</t>
    <phoneticPr fontId="9"/>
  </si>
  <si>
    <t>①ポイント数合計→</t>
    <phoneticPr fontId="9"/>
  </si>
  <si>
    <t>備考</t>
    <phoneticPr fontId="9"/>
  </si>
  <si>
    <t>【アロエワールド　ご注文フォーム】</t>
    <phoneticPr fontId="9"/>
  </si>
  <si>
    <t>【アロエワールド　サクセスマイレージポイント引き換え申込書】</t>
    <phoneticPr fontId="9"/>
  </si>
  <si>
    <t>数量</t>
    <phoneticPr fontId="9"/>
  </si>
  <si>
    <t>商品本体価格（税抜）</t>
    <phoneticPr fontId="9"/>
  </si>
  <si>
    <r>
      <t>■</t>
    </r>
    <r>
      <rPr>
        <b/>
        <sz val="11"/>
        <rFont val="ＭＳ Ｐゴシック"/>
        <family val="3"/>
        <charset val="128"/>
      </rPr>
      <t>黄色の部分のみご入力下さい</t>
    </r>
    <rPh sb="1" eb="3">
      <t>キイロ</t>
    </rPh>
    <rPh sb="4" eb="6">
      <t>ブブン</t>
    </rPh>
    <rPh sb="9" eb="11">
      <t>ニュウリョク</t>
    </rPh>
    <rPh sb="11" eb="12">
      <t>クダ</t>
    </rPh>
    <phoneticPr fontId="9"/>
  </si>
  <si>
    <r>
      <t>ビジネス用品（</t>
    </r>
    <r>
      <rPr>
        <b/>
        <sz val="11"/>
        <color indexed="13"/>
        <rFont val="ＭＳ Ｐゴシック"/>
        <family val="3"/>
        <charset val="128"/>
      </rPr>
      <t>■</t>
    </r>
    <r>
      <rPr>
        <b/>
        <sz val="11"/>
        <rFont val="ＭＳ Ｐゴシック"/>
        <family val="3"/>
        <charset val="128"/>
      </rPr>
      <t>黄色の部分）をご入力下さい。</t>
    </r>
    <rPh sb="8" eb="10">
      <t>キイロ</t>
    </rPh>
    <rPh sb="11" eb="13">
      <t>ブブン</t>
    </rPh>
    <phoneticPr fontId="9"/>
  </si>
  <si>
    <r>
      <t>希望時間帯をお選びください。</t>
    </r>
    <r>
      <rPr>
        <b/>
        <sz val="11"/>
        <color indexed="13"/>
        <rFont val="ＭＳ Ｐゴシック"/>
        <family val="3"/>
        <charset val="128"/>
      </rPr>
      <t>■</t>
    </r>
    <r>
      <rPr>
        <b/>
        <sz val="11"/>
        <rFont val="ＭＳ Ｐゴシック"/>
        <family val="3"/>
        <charset val="128"/>
      </rPr>
      <t>黄色の部分に</t>
    </r>
    <r>
      <rPr>
        <b/>
        <sz val="11"/>
        <color indexed="10"/>
        <rFont val="ＭＳ Ｐゴシック"/>
        <family val="3"/>
        <charset val="128"/>
      </rPr>
      <t>●印</t>
    </r>
    <r>
      <rPr>
        <b/>
        <sz val="11"/>
        <rFont val="ＭＳ Ｐゴシック"/>
        <family val="3"/>
        <charset val="128"/>
      </rPr>
      <t>をご入力下さい。</t>
    </r>
    <rPh sb="15" eb="17">
      <t>キイロ</t>
    </rPh>
    <rPh sb="22" eb="23">
      <t>シルシ</t>
    </rPh>
    <phoneticPr fontId="9"/>
  </si>
  <si>
    <r>
      <t>配達希望日（</t>
    </r>
    <r>
      <rPr>
        <b/>
        <sz val="11"/>
        <color indexed="13"/>
        <rFont val="ＭＳ Ｐゴシック"/>
        <family val="3"/>
        <charset val="128"/>
      </rPr>
      <t>■</t>
    </r>
    <r>
      <rPr>
        <b/>
        <sz val="11"/>
        <rFont val="ＭＳ Ｐゴシック"/>
        <family val="3"/>
        <charset val="128"/>
      </rPr>
      <t>黄色の部分）をご入力下さい。</t>
    </r>
    <rPh sb="7" eb="9">
      <t>キイロ</t>
    </rPh>
    <phoneticPr fontId="9"/>
  </si>
  <si>
    <r>
      <t>お支払い方法をお選びください。</t>
    </r>
    <r>
      <rPr>
        <b/>
        <sz val="11"/>
        <color indexed="13"/>
        <rFont val="ＭＳ Ｐゴシック"/>
        <family val="3"/>
        <charset val="128"/>
      </rPr>
      <t>■</t>
    </r>
    <r>
      <rPr>
        <b/>
        <sz val="11"/>
        <rFont val="ＭＳ Ｐゴシック"/>
        <family val="3"/>
        <charset val="128"/>
      </rPr>
      <t>黄色の部分に</t>
    </r>
    <r>
      <rPr>
        <b/>
        <sz val="11"/>
        <color indexed="10"/>
        <rFont val="ＭＳ Ｐゴシック"/>
        <family val="3"/>
        <charset val="128"/>
      </rPr>
      <t>●印</t>
    </r>
    <r>
      <rPr>
        <b/>
        <sz val="11"/>
        <rFont val="ＭＳ Ｐゴシック"/>
        <family val="3"/>
        <charset val="128"/>
      </rPr>
      <t>をご入力下さい。</t>
    </r>
    <rPh sb="16" eb="18">
      <t>キイロ</t>
    </rPh>
    <rPh sb="23" eb="24">
      <t>シルシ</t>
    </rPh>
    <phoneticPr fontId="9"/>
  </si>
  <si>
    <t>パーフェクトエンザイムプラス 720ml</t>
    <phoneticPr fontId="9"/>
  </si>
  <si>
    <r>
      <t>■</t>
    </r>
    <r>
      <rPr>
        <b/>
        <sz val="11"/>
        <rFont val="ＭＳ Ｐゴシック"/>
        <family val="3"/>
        <charset val="128"/>
      </rPr>
      <t>黄色の部分に数量をご記入下さい。</t>
    </r>
    <rPh sb="1" eb="3">
      <t>キイロ</t>
    </rPh>
    <rPh sb="4" eb="6">
      <t>ブブン</t>
    </rPh>
    <rPh sb="7" eb="9">
      <t>スウリョウ</t>
    </rPh>
    <rPh sb="11" eb="13">
      <t>キニュウ</t>
    </rPh>
    <rPh sb="13" eb="14">
      <t>クダ</t>
    </rPh>
    <phoneticPr fontId="9"/>
  </si>
  <si>
    <r>
      <t>■</t>
    </r>
    <r>
      <rPr>
        <b/>
        <sz val="11"/>
        <rFont val="ＭＳ Ｐゴシック"/>
        <family val="3"/>
        <charset val="128"/>
      </rPr>
      <t>の部分にあなた様の会員ランクに応じた価格(税抜)×数量の金額をご記入下さい。</t>
    </r>
    <r>
      <rPr>
        <sz val="9"/>
        <rFont val="ＭＳ Ｐゴシック"/>
        <family val="3"/>
        <charset val="128"/>
      </rPr>
      <t>（金額は自動計算されません）</t>
    </r>
    <rPh sb="8" eb="9">
      <t>サマ</t>
    </rPh>
    <rPh sb="10" eb="12">
      <t>カイイン</t>
    </rPh>
    <rPh sb="16" eb="17">
      <t>オウ</t>
    </rPh>
    <rPh sb="19" eb="21">
      <t>カカク</t>
    </rPh>
    <rPh sb="22" eb="23">
      <t>ゼイ</t>
    </rPh>
    <rPh sb="23" eb="24">
      <t>ヌ</t>
    </rPh>
    <rPh sb="26" eb="28">
      <t>スウリョウ</t>
    </rPh>
    <rPh sb="29" eb="31">
      <t>キンガク</t>
    </rPh>
    <rPh sb="33" eb="35">
      <t>キニュウ</t>
    </rPh>
    <rPh sb="35" eb="36">
      <t>クダ</t>
    </rPh>
    <phoneticPr fontId="9"/>
  </si>
  <si>
    <t>パーフェクトエンザイムプラス 50ml×6本</t>
    <rPh sb="21" eb="22">
      <t>ホン</t>
    </rPh>
    <phoneticPr fontId="9"/>
  </si>
  <si>
    <t>19時～21時</t>
    <phoneticPr fontId="9"/>
  </si>
  <si>
    <r>
      <t>宅配送料（800円･650円・無料0円）</t>
    </r>
    <r>
      <rPr>
        <b/>
        <sz val="14"/>
        <color indexed="10"/>
        <rFont val="ＭＳ Ｐゴシック"/>
        <family val="3"/>
        <charset val="128"/>
      </rPr>
      <t>※</t>
    </r>
    <rPh sb="13" eb="14">
      <t>エン</t>
    </rPh>
    <phoneticPr fontId="9"/>
  </si>
  <si>
    <t>元気Ｉ〈ｱｲ〉</t>
    <phoneticPr fontId="9"/>
  </si>
  <si>
    <t>プルーンエキス</t>
    <phoneticPr fontId="9"/>
  </si>
  <si>
    <t>ラファオイル</t>
    <phoneticPr fontId="9"/>
  </si>
  <si>
    <t>ＡＡＰ</t>
    <phoneticPr fontId="9"/>
  </si>
  <si>
    <r>
      <rPr>
        <b/>
        <sz val="10"/>
        <rFont val="ＭＳ Ｐゴシック"/>
        <family val="3"/>
        <charset val="128"/>
      </rPr>
      <t>③不足額</t>
    </r>
    <r>
      <rPr>
        <b/>
        <sz val="9"/>
        <rFont val="ＭＳ Ｐゴシック"/>
        <family val="3"/>
        <charset val="128"/>
      </rPr>
      <t xml:space="preserve"> (②－①＝③)</t>
    </r>
    <phoneticPr fontId="9"/>
  </si>
  <si>
    <t>スーパーバイオポーレン＋野草酵素</t>
    <rPh sb="12" eb="14">
      <t>ヤソウ</t>
    </rPh>
    <rPh sb="14" eb="16">
      <t>コウソ</t>
    </rPh>
    <phoneticPr fontId="9"/>
  </si>
  <si>
    <t>つう楽</t>
    <rPh sb="2" eb="3">
      <t>ラク</t>
    </rPh>
    <phoneticPr fontId="9"/>
  </si>
  <si>
    <t>1個</t>
    <rPh sb="1" eb="2">
      <t>コ</t>
    </rPh>
    <phoneticPr fontId="9"/>
  </si>
  <si>
    <t>ＭＳ&lt;ミラクルソープ&gt;熟成美容液石けん</t>
    <rPh sb="11" eb="13">
      <t>ジュクセイ</t>
    </rPh>
    <rPh sb="13" eb="16">
      <t>ビヨウエキ</t>
    </rPh>
    <rPh sb="16" eb="17">
      <t>セッ</t>
    </rPh>
    <phoneticPr fontId="9"/>
  </si>
  <si>
    <t>ＥＭＵＮ&lt;エミュン&gt;</t>
    <phoneticPr fontId="9"/>
  </si>
  <si>
    <t>アロー・エッセンスゲルEX</t>
    <phoneticPr fontId="9"/>
  </si>
  <si>
    <t>エクセレントセラム(美容液クリーム)</t>
    <rPh sb="10" eb="13">
      <t>ビヨウエキ</t>
    </rPh>
    <phoneticPr fontId="9"/>
  </si>
  <si>
    <t>DRダイヤモンドリジューブ(100g)</t>
    <phoneticPr fontId="9"/>
  </si>
  <si>
    <t>DRダイヤモンドリジューブ(30g)</t>
    <phoneticPr fontId="9"/>
  </si>
  <si>
    <t>DRダイヤモンドヘアシャンプー（薬草シャンプー）</t>
    <phoneticPr fontId="9"/>
  </si>
  <si>
    <t>ヘア美容クリーム(洗い流さないトリートメント)</t>
    <rPh sb="2" eb="4">
      <t>ビヨウ</t>
    </rPh>
    <rPh sb="9" eb="10">
      <t>アラ</t>
    </rPh>
    <rPh sb="11" eb="12">
      <t>ナガ</t>
    </rPh>
    <phoneticPr fontId="9"/>
  </si>
  <si>
    <t>スパミネラルウォッシュ(温泉水洗顔)</t>
    <rPh sb="12" eb="14">
      <t>オンセン</t>
    </rPh>
    <rPh sb="14" eb="15">
      <t>スイ</t>
    </rPh>
    <rPh sb="15" eb="17">
      <t>センガン</t>
    </rPh>
    <phoneticPr fontId="9"/>
  </si>
  <si>
    <t>ラファＢＳＭプレシャスジェル(150g)</t>
    <phoneticPr fontId="9"/>
  </si>
  <si>
    <t>ラファＢＳＭプレシャスジェル(550g)</t>
    <phoneticPr fontId="9"/>
  </si>
  <si>
    <t>ラファヒートニングエッセンス</t>
    <phoneticPr fontId="9"/>
  </si>
  <si>
    <t>アロエベラジュース・アガリクスプラス　２リットル</t>
    <phoneticPr fontId="9"/>
  </si>
  <si>
    <t>アロエベラジュース・EXナチュラルピュア　２リットル</t>
    <phoneticPr fontId="9"/>
  </si>
  <si>
    <t>1箱（2本入）</t>
    <phoneticPr fontId="9"/>
  </si>
  <si>
    <t>他会員</t>
    <rPh sb="0" eb="1">
      <t>ホカ</t>
    </rPh>
    <rPh sb="1" eb="3">
      <t>カイイン</t>
    </rPh>
    <phoneticPr fontId="9"/>
  </si>
  <si>
    <r>
      <t>健康食品栄養飲料・健康補助食品　小計</t>
    </r>
    <r>
      <rPr>
        <b/>
        <sz val="14"/>
        <color indexed="12"/>
        <rFont val="ＭＳ Ｐゴシック"/>
        <family val="3"/>
        <charset val="128"/>
      </rPr>
      <t>①</t>
    </r>
    <rPh sb="6" eb="8">
      <t>インリョウ</t>
    </rPh>
    <rPh sb="9" eb="11">
      <t>ケンコウ</t>
    </rPh>
    <rPh sb="16" eb="18">
      <t>ショウケイ</t>
    </rPh>
    <phoneticPr fontId="9"/>
  </si>
  <si>
    <r>
      <t>自然派機能性化粧品・ヘアケア・ボディケア　小計</t>
    </r>
    <r>
      <rPr>
        <b/>
        <sz val="14"/>
        <color indexed="12"/>
        <rFont val="ＭＳ Ｐゴシック"/>
        <family val="3"/>
        <charset val="128"/>
      </rPr>
      <t>②</t>
    </r>
    <rPh sb="21" eb="23">
      <t>ショウケイ</t>
    </rPh>
    <phoneticPr fontId="9"/>
  </si>
  <si>
    <t>ﾏﾈｰｼﾞｬｰ</t>
    <phoneticPr fontId="9"/>
  </si>
  <si>
    <r>
      <t>コンパッションライン／化粧品　　小計</t>
    </r>
    <r>
      <rPr>
        <b/>
        <sz val="14"/>
        <color indexed="20"/>
        <rFont val="ＭＳ Ｐゴシック"/>
        <family val="3"/>
        <charset val="128"/>
      </rPr>
      <t>④</t>
    </r>
    <rPh sb="11" eb="14">
      <t>ケショウヒン</t>
    </rPh>
    <rPh sb="16" eb="18">
      <t>ショウケイ</t>
    </rPh>
    <phoneticPr fontId="9"/>
  </si>
  <si>
    <r>
      <t>コンパッションライン／健康飲料・健康食品　　小計</t>
    </r>
    <r>
      <rPr>
        <b/>
        <sz val="14"/>
        <color indexed="20"/>
        <rFont val="ＭＳ Ｐゴシック"/>
        <family val="3"/>
        <charset val="128"/>
      </rPr>
      <t>③</t>
    </r>
    <rPh sb="11" eb="13">
      <t>ケンコウ</t>
    </rPh>
    <rPh sb="13" eb="15">
      <t>インリョウ</t>
    </rPh>
    <rPh sb="16" eb="18">
      <t>ケンコウ</t>
    </rPh>
    <rPh sb="18" eb="20">
      <t>ショクヒン</t>
    </rPh>
    <rPh sb="22" eb="24">
      <t>ショウケイ</t>
    </rPh>
    <phoneticPr fontId="9"/>
  </si>
  <si>
    <t>ご購入商品税抜価格合計（①+②+③+④）</t>
    <rPh sb="1" eb="3">
      <t>コウニュウ</t>
    </rPh>
    <rPh sb="3" eb="5">
      <t>ショウヒン</t>
    </rPh>
    <rPh sb="5" eb="7">
      <t>ゼイヌキ</t>
    </rPh>
    <rPh sb="7" eb="9">
      <t>カカク</t>
    </rPh>
    <rPh sb="9" eb="11">
      <t>ゴウケイ</t>
    </rPh>
    <phoneticPr fontId="9"/>
  </si>
  <si>
    <t>コンパッションライン　　※マネージャーとマネージャー以外の会員で価格が異なります</t>
    <rPh sb="26" eb="28">
      <t>イガイ</t>
    </rPh>
    <rPh sb="29" eb="31">
      <t>カイイン</t>
    </rPh>
    <rPh sb="32" eb="34">
      <t>カカク</t>
    </rPh>
    <rPh sb="35" eb="36">
      <t>コト</t>
    </rPh>
    <phoneticPr fontId="9"/>
  </si>
  <si>
    <t>消費税（10%）</t>
    <phoneticPr fontId="9"/>
  </si>
  <si>
    <r>
      <t>化粧品類　消費税額（②+④×</t>
    </r>
    <r>
      <rPr>
        <b/>
        <sz val="14"/>
        <rFont val="ＭＳ Ｐゴシック"/>
        <family val="3"/>
        <charset val="128"/>
      </rPr>
      <t>10％</t>
    </r>
    <r>
      <rPr>
        <sz val="12"/>
        <rFont val="ＭＳ Ｐゴシック"/>
        <family val="3"/>
        <charset val="128"/>
      </rPr>
      <t>）</t>
    </r>
    <rPh sb="0" eb="3">
      <t>ケショウヒン</t>
    </rPh>
    <rPh sb="3" eb="4">
      <t>ルイ</t>
    </rPh>
    <rPh sb="5" eb="8">
      <t>ショウヒゼイ</t>
    </rPh>
    <rPh sb="8" eb="9">
      <t>ガク</t>
    </rPh>
    <phoneticPr fontId="9"/>
  </si>
  <si>
    <r>
      <t xml:space="preserve">健康食品　消費税額（①+③× </t>
    </r>
    <r>
      <rPr>
        <b/>
        <sz val="14"/>
        <rFont val="ＭＳ Ｐゴシック"/>
        <family val="3"/>
        <charset val="128"/>
      </rPr>
      <t>８％</t>
    </r>
    <r>
      <rPr>
        <sz val="12"/>
        <rFont val="ＭＳ Ｐゴシック"/>
        <family val="3"/>
        <charset val="128"/>
      </rPr>
      <t>）</t>
    </r>
    <rPh sb="0" eb="2">
      <t>ケンコウ</t>
    </rPh>
    <rPh sb="2" eb="4">
      <t>ショクヒン</t>
    </rPh>
    <rPh sb="5" eb="8">
      <t>ショウヒゼイ</t>
    </rPh>
    <rPh sb="8" eb="9">
      <t>ガク</t>
    </rPh>
    <phoneticPr fontId="9"/>
  </si>
  <si>
    <r>
      <t xml:space="preserve">お支払い方法をお選びください。
</t>
    </r>
    <r>
      <rPr>
        <b/>
        <sz val="9"/>
        <color indexed="13"/>
        <rFont val="ＭＳ Ｐゴシック"/>
        <family val="3"/>
        <charset val="128"/>
      </rPr>
      <t>■</t>
    </r>
    <r>
      <rPr>
        <b/>
        <sz val="9"/>
        <rFont val="ＭＳ Ｐゴシック"/>
        <family val="3"/>
        <charset val="128"/>
      </rPr>
      <t>黄色の部分に</t>
    </r>
    <r>
      <rPr>
        <b/>
        <sz val="9"/>
        <color indexed="10"/>
        <rFont val="ＭＳ Ｐゴシック"/>
        <family val="3"/>
        <charset val="128"/>
      </rPr>
      <t>●印</t>
    </r>
    <r>
      <rPr>
        <b/>
        <sz val="9"/>
        <rFont val="ＭＳ Ｐゴシック"/>
        <family val="3"/>
        <charset val="128"/>
      </rPr>
      <t>を
ご入力下さい。</t>
    </r>
    <rPh sb="17" eb="19">
      <t>キイロ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</si>
</sst>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);\(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5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indexed="2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5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28"/>
      <name val="ＭＳ Ｐゴシック"/>
      <family val="3"/>
      <charset val="128"/>
    </font>
    <font>
      <b/>
      <sz val="12"/>
      <color indexed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b/>
      <sz val="11"/>
      <color indexed="4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20"/>
      <name val="ＭＳ Ｐゴシック"/>
      <family val="3"/>
      <charset val="128"/>
    </font>
    <font>
      <b/>
      <sz val="9"/>
      <color indexed="13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5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medium">
        <color indexed="58"/>
      </right>
      <top style="thin">
        <color indexed="58"/>
      </top>
      <bottom style="thin">
        <color indexed="58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2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0"/>
      </right>
      <top style="double">
        <color indexed="20"/>
      </top>
      <bottom style="thick">
        <color indexed="20"/>
      </bottom>
      <diagonal/>
    </border>
    <border>
      <left style="thin">
        <color indexed="58"/>
      </left>
      <right style="thick">
        <color indexed="12"/>
      </right>
      <top/>
      <bottom style="thick">
        <color indexed="12"/>
      </bottom>
      <diagonal/>
    </border>
    <border>
      <left style="thin">
        <color indexed="58"/>
      </left>
      <right style="thick">
        <color indexed="12"/>
      </right>
      <top style="double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2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2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20"/>
      </right>
      <top style="thin">
        <color indexed="64"/>
      </top>
      <bottom/>
      <diagonal/>
    </border>
    <border>
      <left style="thin">
        <color indexed="64"/>
      </left>
      <right style="thick">
        <color indexed="20"/>
      </right>
      <top style="thin">
        <color indexed="64"/>
      </top>
      <bottom style="double">
        <color indexed="20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12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12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20"/>
      </left>
      <right style="thin">
        <color indexed="64"/>
      </right>
      <top style="double">
        <color indexed="20"/>
      </top>
      <bottom style="thick">
        <color indexed="20"/>
      </bottom>
      <diagonal/>
    </border>
    <border>
      <left style="thin">
        <color indexed="64"/>
      </left>
      <right style="thin">
        <color indexed="64"/>
      </right>
      <top style="double">
        <color indexed="20"/>
      </top>
      <bottom style="thick">
        <color indexed="2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double">
        <color indexed="12"/>
      </top>
      <bottom style="thick">
        <color indexed="12"/>
      </bottom>
      <diagonal/>
    </border>
    <border>
      <left/>
      <right/>
      <top style="double">
        <color indexed="12"/>
      </top>
      <bottom style="thick">
        <color indexed="12"/>
      </bottom>
      <diagonal/>
    </border>
    <border>
      <left/>
      <right style="thin">
        <color indexed="58"/>
      </right>
      <top style="double">
        <color indexed="12"/>
      </top>
      <bottom style="thick">
        <color indexed="1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58"/>
      </left>
      <right/>
      <top style="medium">
        <color indexed="58"/>
      </top>
      <bottom style="thin">
        <color indexed="58"/>
      </bottom>
      <diagonal/>
    </border>
    <border>
      <left/>
      <right/>
      <top style="medium">
        <color indexed="58"/>
      </top>
      <bottom style="thin">
        <color indexed="58"/>
      </bottom>
      <diagonal/>
    </border>
    <border>
      <left/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8"/>
      </right>
      <top style="thin">
        <color indexed="58"/>
      </top>
      <bottom style="thin">
        <color indexed="5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ashed">
        <color indexed="8"/>
      </bottom>
      <diagonal/>
    </border>
    <border>
      <left style="thick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/>
      <right/>
      <top/>
      <bottom style="medium">
        <color indexed="5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dashed">
        <color indexed="8"/>
      </bottom>
      <diagonal/>
    </border>
    <border>
      <left/>
      <right/>
      <top style="thick">
        <color indexed="8"/>
      </top>
      <bottom style="dashed">
        <color indexed="8"/>
      </bottom>
      <diagonal/>
    </border>
    <border>
      <left/>
      <right style="thick">
        <color indexed="8"/>
      </right>
      <top style="thick">
        <color indexed="8"/>
      </top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/>
      <right/>
      <top style="dashed">
        <color indexed="8"/>
      </top>
      <bottom style="thin">
        <color indexed="8"/>
      </bottom>
      <diagonal/>
    </border>
    <border>
      <left/>
      <right style="thick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0"/>
      </bottom>
      <diagonal/>
    </border>
    <border>
      <left style="thick">
        <color indexed="20"/>
      </left>
      <right style="thin">
        <color indexed="64"/>
      </right>
      <top style="thick">
        <color indexed="2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20"/>
      </top>
      <bottom style="thin">
        <color indexed="64"/>
      </bottom>
      <diagonal/>
    </border>
    <border>
      <left style="thin">
        <color indexed="64"/>
      </left>
      <right style="thick">
        <color indexed="20"/>
      </right>
      <top style="thick">
        <color indexed="20"/>
      </top>
      <bottom style="thin">
        <color indexed="64"/>
      </bottom>
      <diagonal/>
    </border>
    <border>
      <left style="thick">
        <color indexed="2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20"/>
      </left>
      <right style="thin">
        <color indexed="64"/>
      </right>
      <top style="medium">
        <color indexed="20"/>
      </top>
      <bottom/>
      <diagonal/>
    </border>
    <border>
      <left style="thin">
        <color indexed="64"/>
      </left>
      <right/>
      <top style="medium">
        <color indexed="20"/>
      </top>
      <bottom style="thin">
        <color indexed="64"/>
      </bottom>
      <diagonal/>
    </border>
    <border>
      <left/>
      <right style="thin">
        <color indexed="64"/>
      </right>
      <top style="medium">
        <color indexed="2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0"/>
      </top>
      <bottom style="thin">
        <color indexed="64"/>
      </bottom>
      <diagonal/>
    </border>
    <border>
      <left style="thin">
        <color indexed="64"/>
      </left>
      <right style="thick">
        <color indexed="20"/>
      </right>
      <top style="medium">
        <color indexed="20"/>
      </top>
      <bottom style="thin">
        <color indexed="64"/>
      </bottom>
      <diagonal/>
    </border>
    <border>
      <left style="thick">
        <color indexed="20"/>
      </left>
      <right style="thin">
        <color indexed="64"/>
      </right>
      <top/>
      <bottom style="double">
        <color indexed="20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76" fontId="13" fillId="0" borderId="25" xfId="0" applyNumberFormat="1" applyFont="1" applyBorder="1" applyAlignment="1">
      <alignment vertical="center"/>
    </xf>
    <xf numFmtId="176" fontId="1" fillId="0" borderId="4" xfId="0" applyNumberFormat="1" applyFont="1" applyBorder="1" applyAlignment="1" applyProtection="1">
      <alignment vertical="center"/>
    </xf>
    <xf numFmtId="176" fontId="1" fillId="0" borderId="4" xfId="0" applyNumberFormat="1" applyFont="1" applyBorder="1" applyAlignment="1">
      <alignment vertical="center"/>
    </xf>
    <xf numFmtId="0" fontId="0" fillId="5" borderId="8" xfId="0" applyFill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5" fillId="0" borderId="28" xfId="0" applyNumberFormat="1" applyFont="1" applyBorder="1" applyAlignment="1">
      <alignment vertical="center"/>
    </xf>
    <xf numFmtId="176" fontId="29" fillId="0" borderId="24" xfId="0" applyNumberFormat="1" applyFont="1" applyBorder="1" applyAlignment="1">
      <alignment vertical="center"/>
    </xf>
    <xf numFmtId="177" fontId="29" fillId="0" borderId="24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9" fillId="5" borderId="30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76" fontId="0" fillId="5" borderId="8" xfId="0" applyNumberFormat="1" applyFill="1" applyBorder="1" applyAlignment="1">
      <alignment vertical="center"/>
    </xf>
    <xf numFmtId="177" fontId="0" fillId="5" borderId="8" xfId="0" applyNumberFormat="1" applyFill="1" applyBorder="1" applyAlignment="1">
      <alignment vertical="center"/>
    </xf>
    <xf numFmtId="176" fontId="0" fillId="5" borderId="32" xfId="0" applyNumberFormat="1" applyFill="1" applyBorder="1" applyAlignment="1">
      <alignment vertical="center"/>
    </xf>
    <xf numFmtId="177" fontId="0" fillId="5" borderId="32" xfId="0" applyNumberFormat="1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178" fontId="29" fillId="0" borderId="34" xfId="0" applyNumberFormat="1" applyFont="1" applyBorder="1" applyAlignment="1">
      <alignment vertical="center"/>
    </xf>
    <xf numFmtId="178" fontId="13" fillId="0" borderId="35" xfId="0" applyNumberFormat="1" applyFont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vertical="center"/>
    </xf>
    <xf numFmtId="0" fontId="1" fillId="5" borderId="43" xfId="0" applyFont="1" applyFill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3" fontId="8" fillId="8" borderId="8" xfId="0" applyNumberFormat="1" applyFont="1" applyFill="1" applyBorder="1" applyAlignment="1">
      <alignment vertical="center"/>
    </xf>
    <xf numFmtId="3" fontId="8" fillId="8" borderId="37" xfId="0" applyNumberFormat="1" applyFont="1" applyFill="1" applyBorder="1" applyAlignment="1">
      <alignment vertical="center"/>
    </xf>
    <xf numFmtId="3" fontId="8" fillId="12" borderId="8" xfId="0" applyNumberFormat="1" applyFont="1" applyFill="1" applyBorder="1" applyAlignment="1">
      <alignment vertical="center"/>
    </xf>
    <xf numFmtId="3" fontId="8" fillId="12" borderId="37" xfId="0" applyNumberFormat="1" applyFont="1" applyFill="1" applyBorder="1" applyAlignment="1">
      <alignment vertical="center"/>
    </xf>
    <xf numFmtId="3" fontId="8" fillId="10" borderId="8" xfId="0" applyNumberFormat="1" applyFont="1" applyFill="1" applyBorder="1" applyAlignment="1">
      <alignment vertical="center"/>
    </xf>
    <xf numFmtId="3" fontId="8" fillId="10" borderId="37" xfId="0" applyNumberFormat="1" applyFont="1" applyFill="1" applyBorder="1" applyAlignment="1">
      <alignment vertical="center"/>
    </xf>
    <xf numFmtId="176" fontId="15" fillId="7" borderId="28" xfId="0" applyNumberFormat="1" applyFont="1" applyFill="1" applyBorder="1" applyAlignment="1">
      <alignment vertical="center"/>
    </xf>
    <xf numFmtId="176" fontId="29" fillId="0" borderId="54" xfId="0" applyNumberFormat="1" applyFont="1" applyBorder="1" applyAlignment="1">
      <alignment vertical="center"/>
    </xf>
    <xf numFmtId="176" fontId="29" fillId="0" borderId="139" xfId="0" applyNumberFormat="1" applyFont="1" applyBorder="1" applyAlignment="1">
      <alignment vertical="center"/>
    </xf>
    <xf numFmtId="3" fontId="8" fillId="13" borderId="37" xfId="0" applyNumberFormat="1" applyFont="1" applyFill="1" applyBorder="1" applyAlignment="1">
      <alignment vertical="center"/>
    </xf>
    <xf numFmtId="176" fontId="1" fillId="13" borderId="38" xfId="0" applyNumberFormat="1" applyFont="1" applyFill="1" applyBorder="1" applyAlignment="1">
      <alignment vertical="center"/>
    </xf>
    <xf numFmtId="3" fontId="8" fillId="10" borderId="143" xfId="0" applyNumberFormat="1" applyFont="1" applyFill="1" applyBorder="1" applyAlignment="1">
      <alignment vertical="center"/>
    </xf>
    <xf numFmtId="3" fontId="8" fillId="8" borderId="143" xfId="0" applyNumberFormat="1" applyFont="1" applyFill="1" applyBorder="1" applyAlignment="1">
      <alignment vertical="center"/>
    </xf>
    <xf numFmtId="0" fontId="1" fillId="5" borderId="143" xfId="0" applyFont="1" applyFill="1" applyBorder="1" applyAlignment="1">
      <alignment vertical="center"/>
    </xf>
    <xf numFmtId="176" fontId="1" fillId="0" borderId="144" xfId="0" applyNumberFormat="1" applyFont="1" applyFill="1" applyBorder="1" applyAlignment="1">
      <alignment vertical="center"/>
    </xf>
    <xf numFmtId="3" fontId="8" fillId="14" borderId="29" xfId="0" applyNumberFormat="1" applyFont="1" applyFill="1" applyBorder="1" applyAlignment="1">
      <alignment vertical="center"/>
    </xf>
    <xf numFmtId="3" fontId="8" fillId="8" borderId="29" xfId="0" applyNumberFormat="1" applyFont="1" applyFill="1" applyBorder="1" applyAlignment="1">
      <alignment vertical="center"/>
    </xf>
    <xf numFmtId="176" fontId="1" fillId="14" borderId="39" xfId="0" applyNumberFormat="1" applyFont="1" applyFill="1" applyBorder="1" applyAlignment="1">
      <alignment vertical="center"/>
    </xf>
    <xf numFmtId="0" fontId="8" fillId="10" borderId="67" xfId="0" applyFont="1" applyFill="1" applyBorder="1" applyAlignment="1">
      <alignment vertical="center"/>
    </xf>
    <xf numFmtId="0" fontId="8" fillId="10" borderId="73" xfId="0" applyFont="1" applyFill="1" applyBorder="1" applyAlignment="1">
      <alignment vertical="center"/>
    </xf>
    <xf numFmtId="0" fontId="8" fillId="14" borderId="29" xfId="0" applyFont="1" applyFill="1" applyBorder="1" applyAlignment="1">
      <alignment vertical="center"/>
    </xf>
    <xf numFmtId="0" fontId="0" fillId="14" borderId="29" xfId="0" applyFill="1" applyBorder="1" applyAlignment="1">
      <alignment vertical="center"/>
    </xf>
    <xf numFmtId="0" fontId="0" fillId="11" borderId="36" xfId="0" applyFill="1" applyBorder="1" applyAlignment="1">
      <alignment horizontal="center" vertical="center"/>
    </xf>
    <xf numFmtId="0" fontId="0" fillId="11" borderId="137" xfId="0" applyFill="1" applyBorder="1" applyAlignment="1">
      <alignment horizontal="center" vertical="center"/>
    </xf>
    <xf numFmtId="0" fontId="15" fillId="0" borderId="77" xfId="0" applyFont="1" applyBorder="1" applyAlignment="1">
      <alignment horizontal="right" vertical="center"/>
    </xf>
    <xf numFmtId="0" fontId="15" fillId="0" borderId="78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13" fillId="0" borderId="53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138" xfId="0" applyFont="1" applyBorder="1" applyAlignment="1">
      <alignment horizontal="right" vertical="center"/>
    </xf>
    <xf numFmtId="0" fontId="32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8" xfId="0" applyFill="1" applyBorder="1" applyAlignment="1">
      <alignment vertical="center" wrapText="1"/>
    </xf>
    <xf numFmtId="0" fontId="6" fillId="0" borderId="6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0" fillId="5" borderId="48" xfId="0" applyFill="1" applyBorder="1" applyAlignment="1">
      <alignment vertical="center" wrapText="1"/>
    </xf>
    <xf numFmtId="0" fontId="0" fillId="5" borderId="49" xfId="0" applyFill="1" applyBorder="1" applyAlignment="1">
      <alignment vertical="center" wrapText="1"/>
    </xf>
    <xf numFmtId="177" fontId="1" fillId="0" borderId="50" xfId="0" applyNumberFormat="1" applyFont="1" applyFill="1" applyBorder="1" applyAlignment="1">
      <alignment vertical="center"/>
    </xf>
    <xf numFmtId="177" fontId="1" fillId="0" borderId="51" xfId="0" applyNumberFormat="1" applyFont="1" applyFill="1" applyBorder="1" applyAlignment="1">
      <alignment vertical="center"/>
    </xf>
    <xf numFmtId="0" fontId="0" fillId="5" borderId="52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32" xfId="0" applyFill="1" applyBorder="1" applyAlignment="1">
      <alignment vertical="center" wrapText="1"/>
    </xf>
    <xf numFmtId="0" fontId="10" fillId="0" borderId="45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27" fillId="0" borderId="55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17" fillId="0" borderId="71" xfId="0" applyFont="1" applyBorder="1" applyAlignment="1">
      <alignment horizontal="right" vertical="center"/>
    </xf>
    <xf numFmtId="0" fontId="17" fillId="0" borderId="72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vertical="center"/>
    </xf>
    <xf numFmtId="0" fontId="7" fillId="0" borderId="74" xfId="0" applyFont="1" applyBorder="1" applyAlignment="1">
      <alignment horizontal="right"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8" fillId="12" borderId="67" xfId="0" applyFont="1" applyFill="1" applyBorder="1" applyAlignment="1">
      <alignment vertical="center"/>
    </xf>
    <xf numFmtId="0" fontId="8" fillId="12" borderId="73" xfId="0" applyFont="1" applyFill="1" applyBorder="1" applyAlignment="1">
      <alignment vertical="center"/>
    </xf>
    <xf numFmtId="0" fontId="11" fillId="2" borderId="81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5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7" fillId="5" borderId="89" xfId="0" applyFont="1" applyFill="1" applyBorder="1" applyAlignment="1">
      <alignment vertical="center"/>
    </xf>
    <xf numFmtId="0" fontId="27" fillId="5" borderId="90" xfId="0" applyFont="1" applyFill="1" applyBorder="1" applyAlignment="1">
      <alignment vertical="center"/>
    </xf>
    <xf numFmtId="0" fontId="27" fillId="5" borderId="91" xfId="0" applyFont="1" applyFill="1" applyBorder="1" applyAlignment="1">
      <alignment vertical="center"/>
    </xf>
    <xf numFmtId="0" fontId="25" fillId="0" borderId="92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5" fillId="0" borderId="9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5" fillId="0" borderId="79" xfId="0" applyFont="1" applyBorder="1" applyAlignment="1">
      <alignment vertical="center"/>
    </xf>
    <xf numFmtId="0" fontId="23" fillId="0" borderId="8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0" fillId="0" borderId="102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27" fillId="5" borderId="103" xfId="0" applyFont="1" applyFill="1" applyBorder="1" applyAlignment="1">
      <alignment vertical="center"/>
    </xf>
    <xf numFmtId="0" fontId="27" fillId="5" borderId="104" xfId="0" applyFont="1" applyFill="1" applyBorder="1" applyAlignment="1">
      <alignment vertical="center"/>
    </xf>
    <xf numFmtId="0" fontId="27" fillId="5" borderId="105" xfId="0" applyFont="1" applyFill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23" fillId="0" borderId="96" xfId="0" applyFont="1" applyBorder="1" applyAlignment="1">
      <alignment vertical="center"/>
    </xf>
    <xf numFmtId="0" fontId="25" fillId="0" borderId="97" xfId="0" applyFont="1" applyBorder="1" applyAlignment="1">
      <alignment vertical="center"/>
    </xf>
    <xf numFmtId="0" fontId="23" fillId="0" borderId="98" xfId="0" applyFont="1" applyBorder="1" applyAlignment="1">
      <alignment vertical="center"/>
    </xf>
    <xf numFmtId="0" fontId="14" fillId="3" borderId="99" xfId="0" applyFont="1" applyFill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5" borderId="106" xfId="0" applyFont="1" applyFill="1" applyBorder="1" applyAlignment="1">
      <alignment vertical="center"/>
    </xf>
    <xf numFmtId="0" fontId="27" fillId="5" borderId="107" xfId="0" applyFont="1" applyFill="1" applyBorder="1" applyAlignment="1">
      <alignment vertical="center"/>
    </xf>
    <xf numFmtId="0" fontId="27" fillId="5" borderId="108" xfId="0" applyFont="1" applyFill="1" applyBorder="1" applyAlignment="1">
      <alignment vertical="center"/>
    </xf>
    <xf numFmtId="0" fontId="27" fillId="5" borderId="109" xfId="0" applyFont="1" applyFill="1" applyBorder="1" applyAlignment="1">
      <alignment vertical="center"/>
    </xf>
    <xf numFmtId="0" fontId="27" fillId="5" borderId="110" xfId="0" applyFont="1" applyFill="1" applyBorder="1" applyAlignment="1">
      <alignment vertical="center"/>
    </xf>
    <xf numFmtId="0" fontId="27" fillId="5" borderId="111" xfId="0" applyFont="1" applyFill="1" applyBorder="1" applyAlignment="1">
      <alignment vertical="center"/>
    </xf>
    <xf numFmtId="0" fontId="27" fillId="5" borderId="112" xfId="0" applyFont="1" applyFill="1" applyBorder="1" applyAlignment="1">
      <alignment vertical="center"/>
    </xf>
    <xf numFmtId="0" fontId="27" fillId="5" borderId="113" xfId="0" applyFont="1" applyFill="1" applyBorder="1" applyAlignment="1">
      <alignment vertical="center"/>
    </xf>
    <xf numFmtId="0" fontId="27" fillId="5" borderId="114" xfId="0" applyFont="1" applyFill="1" applyBorder="1" applyAlignment="1">
      <alignment vertical="center"/>
    </xf>
    <xf numFmtId="0" fontId="6" fillId="0" borderId="106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0" fontId="6" fillId="0" borderId="115" xfId="0" applyFont="1" applyBorder="1" applyAlignment="1">
      <alignment horizontal="left" vertical="center"/>
    </xf>
    <xf numFmtId="0" fontId="6" fillId="0" borderId="106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3" borderId="116" xfId="0" applyFont="1" applyFill="1" applyBorder="1" applyAlignment="1">
      <alignment horizontal="center" vertical="center"/>
    </xf>
    <xf numFmtId="0" fontId="12" fillId="0" borderId="117" xfId="0" applyFont="1" applyBorder="1" applyAlignment="1">
      <alignment vertical="center"/>
    </xf>
    <xf numFmtId="0" fontId="12" fillId="0" borderId="118" xfId="0" applyFont="1" applyBorder="1" applyAlignment="1">
      <alignment vertical="center"/>
    </xf>
    <xf numFmtId="0" fontId="27" fillId="5" borderId="119" xfId="0" applyFont="1" applyFill="1" applyBorder="1" applyAlignment="1">
      <alignment vertical="center"/>
    </xf>
    <xf numFmtId="0" fontId="27" fillId="5" borderId="120" xfId="0" applyFont="1" applyFill="1" applyBorder="1" applyAlignment="1">
      <alignment vertical="center"/>
    </xf>
    <xf numFmtId="0" fontId="27" fillId="5" borderId="121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7" borderId="125" xfId="0" applyFill="1" applyBorder="1" applyAlignment="1">
      <alignment vertical="center" wrapText="1"/>
    </xf>
    <xf numFmtId="0" fontId="0" fillId="7" borderId="126" xfId="0" applyFill="1" applyBorder="1" applyAlignment="1">
      <alignment vertical="center" wrapText="1"/>
    </xf>
    <xf numFmtId="0" fontId="0" fillId="7" borderId="127" xfId="0" applyFill="1" applyBorder="1" applyAlignment="1">
      <alignment vertical="center" wrapText="1"/>
    </xf>
    <xf numFmtId="0" fontId="0" fillId="7" borderId="128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7" borderId="129" xfId="0" applyFill="1" applyBorder="1" applyAlignment="1">
      <alignment vertical="center" wrapText="1"/>
    </xf>
    <xf numFmtId="0" fontId="0" fillId="7" borderId="69" xfId="0" applyFill="1" applyBorder="1" applyAlignment="1">
      <alignment vertical="center" wrapText="1"/>
    </xf>
    <xf numFmtId="0" fontId="0" fillId="7" borderId="70" xfId="0" applyFill="1" applyBorder="1" applyAlignment="1">
      <alignment vertical="center" wrapText="1"/>
    </xf>
    <xf numFmtId="0" fontId="30" fillId="0" borderId="126" xfId="0" applyFont="1" applyBorder="1" applyAlignment="1">
      <alignment horizontal="left"/>
    </xf>
    <xf numFmtId="0" fontId="0" fillId="0" borderId="126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13" borderId="37" xfId="0" applyFont="1" applyFill="1" applyBorder="1" applyAlignment="1">
      <alignment vertical="center"/>
    </xf>
    <xf numFmtId="0" fontId="0" fillId="13" borderId="37" xfId="0" applyFill="1" applyBorder="1" applyAlignment="1">
      <alignment vertical="center"/>
    </xf>
    <xf numFmtId="0" fontId="31" fillId="0" borderId="133" xfId="0" applyFont="1" applyBorder="1" applyAlignment="1">
      <alignment horizontal="left" wrapText="1"/>
    </xf>
    <xf numFmtId="0" fontId="10" fillId="0" borderId="133" xfId="0" applyFont="1" applyBorder="1" applyAlignment="1">
      <alignment horizontal="left" wrapText="1"/>
    </xf>
    <xf numFmtId="0" fontId="8" fillId="10" borderId="141" xfId="0" applyFont="1" applyFill="1" applyBorder="1" applyAlignment="1">
      <alignment vertical="center"/>
    </xf>
    <xf numFmtId="0" fontId="8" fillId="10" borderId="142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19" fillId="5" borderId="132" xfId="0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/>
    </xf>
    <xf numFmtId="0" fontId="19" fillId="5" borderId="66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6" fillId="4" borderId="134" xfId="0" applyFont="1" applyFill="1" applyBorder="1" applyAlignment="1">
      <alignment horizontal="center" vertical="center"/>
    </xf>
    <xf numFmtId="0" fontId="0" fillId="4" borderId="135" xfId="0" applyFill="1" applyBorder="1" applyAlignment="1">
      <alignment vertical="center"/>
    </xf>
    <xf numFmtId="0" fontId="0" fillId="4" borderId="136" xfId="0" applyFill="1" applyBorder="1" applyAlignment="1">
      <alignment vertical="center"/>
    </xf>
    <xf numFmtId="0" fontId="0" fillId="9" borderId="140" xfId="0" applyFill="1" applyBorder="1" applyAlignment="1">
      <alignment horizontal="center" vertical="center"/>
    </xf>
    <xf numFmtId="0" fontId="0" fillId="9" borderId="137" xfId="0" applyFill="1" applyBorder="1" applyAlignment="1">
      <alignment horizontal="center" vertical="center"/>
    </xf>
    <xf numFmtId="0" fontId="0" fillId="9" borderId="145" xfId="0" applyFill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vertical="center"/>
    </xf>
    <xf numFmtId="0" fontId="33" fillId="0" borderId="59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strike val="0"/>
        <condense val="0"/>
        <extend val="0"/>
        <color indexed="45"/>
      </font>
      <fill>
        <patternFill>
          <bgColor indexed="45"/>
        </patternFill>
      </fill>
    </dxf>
    <dxf>
      <font>
        <strike val="0"/>
        <condense val="0"/>
        <extend val="0"/>
        <u val="none"/>
        <color indexed="45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101</xdr:row>
      <xdr:rowOff>0</xdr:rowOff>
    </xdr:from>
    <xdr:to>
      <xdr:col>4</xdr:col>
      <xdr:colOff>266700</xdr:colOff>
      <xdr:row>102</xdr:row>
      <xdr:rowOff>114300</xdr:rowOff>
    </xdr:to>
    <xdr:pic>
      <xdr:nvPicPr>
        <xdr:cNvPr id="1180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22730460"/>
          <a:ext cx="2590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1"/>
  <sheetViews>
    <sheetView tabSelected="1" topLeftCell="A67" zoomScale="70" zoomScaleNormal="70" workbookViewId="0">
      <selection activeCell="G129" sqref="G129"/>
    </sheetView>
  </sheetViews>
  <sheetFormatPr defaultColWidth="9" defaultRowHeight="13.2" x14ac:dyDescent="0.2"/>
  <cols>
    <col min="1" max="1" width="9" style="1"/>
    <col min="2" max="2" width="32.88671875" style="1" customWidth="1"/>
    <col min="3" max="3" width="20" style="1" customWidth="1"/>
    <col min="4" max="4" width="13.33203125" style="1" customWidth="1"/>
    <col min="5" max="5" width="13.109375" style="1" bestFit="1" customWidth="1"/>
    <col min="6" max="6" width="13.21875" style="1" customWidth="1"/>
    <col min="7" max="7" width="11.33203125" style="1" customWidth="1"/>
    <col min="8" max="8" width="17.21875" style="1" customWidth="1"/>
    <col min="9" max="16384" width="9" style="1"/>
  </cols>
  <sheetData>
    <row r="1" spans="1:8" ht="19.5" customHeight="1" x14ac:dyDescent="0.2">
      <c r="A1" s="227" t="s">
        <v>99</v>
      </c>
      <c r="B1" s="228"/>
      <c r="C1" s="228"/>
      <c r="D1" s="228"/>
      <c r="E1" s="228"/>
      <c r="F1" s="228"/>
      <c r="G1" s="228"/>
      <c r="H1" s="228"/>
    </row>
    <row r="2" spans="1:8" ht="19.5" customHeight="1" x14ac:dyDescent="0.2">
      <c r="A2" s="229" t="s">
        <v>79</v>
      </c>
      <c r="B2" s="230"/>
      <c r="C2" s="230"/>
      <c r="D2" s="230"/>
      <c r="E2" s="230"/>
      <c r="F2" s="230"/>
      <c r="G2" s="230"/>
      <c r="H2" s="230"/>
    </row>
    <row r="3" spans="1:8" ht="19.5" customHeight="1" x14ac:dyDescent="0.2">
      <c r="A3" s="231" t="s">
        <v>0</v>
      </c>
      <c r="B3" s="230"/>
      <c r="C3" s="230"/>
      <c r="D3" s="230"/>
      <c r="E3" s="230"/>
      <c r="F3" s="230"/>
      <c r="G3" s="230"/>
      <c r="H3" s="230"/>
    </row>
    <row r="4" spans="1:8" ht="10.199999999999999" customHeight="1" x14ac:dyDescent="0.2">
      <c r="A4" s="81"/>
      <c r="B4" s="40"/>
      <c r="C4" s="40"/>
      <c r="D4" s="40"/>
      <c r="E4" s="40"/>
      <c r="F4" s="40"/>
      <c r="G4" s="40"/>
      <c r="H4" s="40"/>
    </row>
    <row r="5" spans="1:8" ht="13.8" thickBot="1" x14ac:dyDescent="0.25">
      <c r="C5" s="286" t="s">
        <v>103</v>
      </c>
      <c r="D5" s="286"/>
      <c r="E5" s="286"/>
      <c r="F5" s="286"/>
    </row>
    <row r="6" spans="1:8" s="44" customFormat="1" ht="19.95" customHeight="1" thickTop="1" x14ac:dyDescent="0.2">
      <c r="A6" s="211" t="s">
        <v>83</v>
      </c>
      <c r="B6" s="212"/>
      <c r="C6" s="217"/>
      <c r="D6" s="218"/>
      <c r="E6" s="219"/>
    </row>
    <row r="7" spans="1:8" s="44" customFormat="1" ht="19.95" customHeight="1" x14ac:dyDescent="0.2">
      <c r="A7" s="207" t="s">
        <v>80</v>
      </c>
      <c r="B7" s="208"/>
      <c r="C7" s="234"/>
      <c r="D7" s="235"/>
      <c r="E7" s="236"/>
    </row>
    <row r="8" spans="1:8" s="44" customFormat="1" ht="19.95" customHeight="1" thickBot="1" x14ac:dyDescent="0.25">
      <c r="A8" s="202" t="s">
        <v>84</v>
      </c>
      <c r="B8" s="203"/>
      <c r="C8" s="237"/>
      <c r="D8" s="238"/>
      <c r="E8" s="239"/>
    </row>
    <row r="9" spans="1:8" s="45" customFormat="1" thickTop="1" thickBot="1" x14ac:dyDescent="0.25">
      <c r="A9" s="42"/>
      <c r="B9" s="43"/>
    </row>
    <row r="10" spans="1:8" s="44" customFormat="1" ht="19.95" customHeight="1" thickTop="1" x14ac:dyDescent="0.2">
      <c r="A10" s="220" t="s">
        <v>81</v>
      </c>
      <c r="B10" s="221"/>
      <c r="C10" s="240"/>
      <c r="D10" s="241"/>
      <c r="E10" s="242"/>
      <c r="F10" s="45"/>
    </row>
    <row r="11" spans="1:8" s="44" customFormat="1" ht="19.95" customHeight="1" x14ac:dyDescent="0.2">
      <c r="A11" s="222" t="s">
        <v>1</v>
      </c>
      <c r="B11" s="223"/>
      <c r="C11" s="255"/>
      <c r="D11" s="256"/>
      <c r="E11" s="257"/>
      <c r="F11" s="45"/>
    </row>
    <row r="12" spans="1:8" s="44" customFormat="1" ht="19.95" customHeight="1" x14ac:dyDescent="0.2">
      <c r="A12" s="207" t="s">
        <v>82</v>
      </c>
      <c r="B12" s="208"/>
      <c r="C12" s="234"/>
      <c r="D12" s="235"/>
      <c r="E12" s="236"/>
    </row>
    <row r="13" spans="1:8" s="44" customFormat="1" ht="19.95" customHeight="1" x14ac:dyDescent="0.2">
      <c r="A13" s="207" t="s">
        <v>85</v>
      </c>
      <c r="B13" s="208"/>
      <c r="C13" s="234"/>
      <c r="D13" s="235"/>
      <c r="E13" s="236"/>
    </row>
    <row r="14" spans="1:8" s="44" customFormat="1" ht="19.95" customHeight="1" thickBot="1" x14ac:dyDescent="0.25">
      <c r="A14" s="202" t="s">
        <v>86</v>
      </c>
      <c r="B14" s="203"/>
      <c r="C14" s="237"/>
      <c r="D14" s="238"/>
      <c r="E14" s="239"/>
    </row>
    <row r="15" spans="1:8" s="45" customFormat="1" thickTop="1" thickBot="1" x14ac:dyDescent="0.25">
      <c r="A15" s="42"/>
      <c r="B15" s="43"/>
    </row>
    <row r="16" spans="1:8" s="44" customFormat="1" ht="15.6" customHeight="1" thickTop="1" thickBot="1" x14ac:dyDescent="0.25">
      <c r="A16" s="209" t="s">
        <v>87</v>
      </c>
      <c r="B16" s="210"/>
      <c r="C16" s="204"/>
      <c r="D16" s="205"/>
      <c r="E16" s="206"/>
    </row>
    <row r="17" spans="1:8" ht="14.4" thickTop="1" thickBot="1" x14ac:dyDescent="0.25">
      <c r="F17" s="215" t="s">
        <v>103</v>
      </c>
      <c r="G17" s="216"/>
      <c r="H17" s="216"/>
    </row>
    <row r="18" spans="1:8" ht="16.2" x14ac:dyDescent="0.2">
      <c r="A18" s="196" t="s">
        <v>45</v>
      </c>
      <c r="B18" s="197"/>
      <c r="C18" s="197"/>
      <c r="D18" s="197"/>
      <c r="E18" s="197"/>
      <c r="F18" s="197"/>
      <c r="G18" s="197"/>
      <c r="H18" s="198"/>
    </row>
    <row r="19" spans="1:8" s="2" customFormat="1" x14ac:dyDescent="0.2">
      <c r="A19" s="5" t="s">
        <v>2</v>
      </c>
      <c r="B19" s="199" t="s">
        <v>3</v>
      </c>
      <c r="C19" s="200"/>
      <c r="D19" s="201"/>
      <c r="E19" s="6" t="s">
        <v>4</v>
      </c>
      <c r="F19" s="6" t="s">
        <v>44</v>
      </c>
      <c r="G19" s="6" t="s">
        <v>5</v>
      </c>
      <c r="H19" s="7" t="s">
        <v>6</v>
      </c>
    </row>
    <row r="20" spans="1:8" ht="18" customHeight="1" x14ac:dyDescent="0.2">
      <c r="A20" s="8">
        <v>11100</v>
      </c>
      <c r="B20" s="187" t="s">
        <v>7</v>
      </c>
      <c r="C20" s="188"/>
      <c r="D20" s="190"/>
      <c r="E20" s="10" t="s">
        <v>8</v>
      </c>
      <c r="F20" s="9">
        <v>15000</v>
      </c>
      <c r="G20" s="61"/>
      <c r="H20" s="50">
        <f t="shared" ref="H20:H26" si="0">G20*F20</f>
        <v>0</v>
      </c>
    </row>
    <row r="21" spans="1:8" ht="18" customHeight="1" x14ac:dyDescent="0.2">
      <c r="A21" s="8">
        <v>11011</v>
      </c>
      <c r="B21" s="187" t="s">
        <v>9</v>
      </c>
      <c r="C21" s="188"/>
      <c r="D21" s="190"/>
      <c r="E21" s="10" t="s">
        <v>8</v>
      </c>
      <c r="F21" s="9">
        <v>8400</v>
      </c>
      <c r="G21" s="61"/>
      <c r="H21" s="51">
        <f t="shared" si="0"/>
        <v>0</v>
      </c>
    </row>
    <row r="22" spans="1:8" ht="18" customHeight="1" x14ac:dyDescent="0.2">
      <c r="A22" s="8">
        <v>11002</v>
      </c>
      <c r="B22" s="187" t="s">
        <v>134</v>
      </c>
      <c r="C22" s="188"/>
      <c r="D22" s="189"/>
      <c r="E22" s="10" t="s">
        <v>136</v>
      </c>
      <c r="F22" s="9">
        <v>16000</v>
      </c>
      <c r="G22" s="61"/>
      <c r="H22" s="51">
        <f t="shared" ref="H22" si="1">G22*F22</f>
        <v>0</v>
      </c>
    </row>
    <row r="23" spans="1:8" ht="18" customHeight="1" x14ac:dyDescent="0.2">
      <c r="A23" s="8">
        <v>11012</v>
      </c>
      <c r="B23" s="187" t="s">
        <v>10</v>
      </c>
      <c r="C23" s="188"/>
      <c r="D23" s="189"/>
      <c r="E23" s="10" t="s">
        <v>8</v>
      </c>
      <c r="F23" s="9">
        <v>13200</v>
      </c>
      <c r="G23" s="61"/>
      <c r="H23" s="51">
        <f t="shared" si="0"/>
        <v>0</v>
      </c>
    </row>
    <row r="24" spans="1:8" ht="18" customHeight="1" x14ac:dyDescent="0.2">
      <c r="A24" s="8">
        <v>11003</v>
      </c>
      <c r="B24" s="187" t="s">
        <v>135</v>
      </c>
      <c r="C24" s="188"/>
      <c r="D24" s="190"/>
      <c r="E24" s="10" t="s">
        <v>8</v>
      </c>
      <c r="F24" s="9">
        <v>19500</v>
      </c>
      <c r="G24" s="61"/>
      <c r="H24" s="51">
        <f t="shared" ref="H24" si="2">G24*F24</f>
        <v>0</v>
      </c>
    </row>
    <row r="25" spans="1:8" ht="18" customHeight="1" x14ac:dyDescent="0.2">
      <c r="A25" s="8">
        <v>11013</v>
      </c>
      <c r="B25" s="187" t="s">
        <v>11</v>
      </c>
      <c r="C25" s="188"/>
      <c r="D25" s="190"/>
      <c r="E25" s="10" t="s">
        <v>8</v>
      </c>
      <c r="F25" s="9">
        <v>10800</v>
      </c>
      <c r="G25" s="61"/>
      <c r="H25" s="51">
        <f t="shared" si="0"/>
        <v>0</v>
      </c>
    </row>
    <row r="26" spans="1:8" ht="18" customHeight="1" thickBot="1" x14ac:dyDescent="0.25">
      <c r="A26" s="8">
        <v>11007</v>
      </c>
      <c r="B26" s="187" t="s">
        <v>12</v>
      </c>
      <c r="C26" s="188"/>
      <c r="D26" s="190"/>
      <c r="E26" s="10" t="s">
        <v>13</v>
      </c>
      <c r="F26" s="9">
        <v>2400</v>
      </c>
      <c r="G26" s="61"/>
      <c r="H26" s="51">
        <f t="shared" si="0"/>
        <v>0</v>
      </c>
    </row>
    <row r="27" spans="1:8" ht="16.8" thickTop="1" x14ac:dyDescent="0.2">
      <c r="A27" s="224" t="s">
        <v>46</v>
      </c>
      <c r="B27" s="225"/>
      <c r="C27" s="225"/>
      <c r="D27" s="225"/>
      <c r="E27" s="225"/>
      <c r="F27" s="225"/>
      <c r="G27" s="225"/>
      <c r="H27" s="226"/>
    </row>
    <row r="28" spans="1:8" s="2" customFormat="1" x14ac:dyDescent="0.2">
      <c r="A28" s="13" t="s">
        <v>2</v>
      </c>
      <c r="B28" s="232" t="s">
        <v>3</v>
      </c>
      <c r="C28" s="232"/>
      <c r="D28" s="233"/>
      <c r="E28" s="14" t="s">
        <v>4</v>
      </c>
      <c r="F28" s="14" t="s">
        <v>44</v>
      </c>
      <c r="G28" s="14" t="s">
        <v>5</v>
      </c>
      <c r="H28" s="15" t="s">
        <v>6</v>
      </c>
    </row>
    <row r="29" spans="1:8" ht="18" customHeight="1" x14ac:dyDescent="0.2">
      <c r="A29" s="12">
        <v>12035</v>
      </c>
      <c r="B29" s="213" t="s">
        <v>14</v>
      </c>
      <c r="C29" s="213"/>
      <c r="D29" s="214"/>
      <c r="E29" s="11" t="s">
        <v>15</v>
      </c>
      <c r="F29" s="4">
        <v>5500</v>
      </c>
      <c r="G29" s="62"/>
      <c r="H29" s="53">
        <f t="shared" ref="H29:H42" si="3">G29*F29</f>
        <v>0</v>
      </c>
    </row>
    <row r="30" spans="1:8" ht="18" customHeight="1" x14ac:dyDescent="0.2">
      <c r="A30" s="12">
        <v>12030</v>
      </c>
      <c r="B30" s="213" t="s">
        <v>16</v>
      </c>
      <c r="C30" s="213"/>
      <c r="D30" s="214"/>
      <c r="E30" s="11" t="s">
        <v>15</v>
      </c>
      <c r="F30" s="4">
        <v>10000</v>
      </c>
      <c r="G30" s="62"/>
      <c r="H30" s="53">
        <f t="shared" si="3"/>
        <v>0</v>
      </c>
    </row>
    <row r="31" spans="1:8" ht="18" customHeight="1" x14ac:dyDescent="0.2">
      <c r="A31" s="12">
        <v>12038</v>
      </c>
      <c r="B31" s="213" t="s">
        <v>17</v>
      </c>
      <c r="C31" s="213"/>
      <c r="D31" s="214"/>
      <c r="E31" s="11" t="s">
        <v>15</v>
      </c>
      <c r="F31" s="4">
        <v>10000</v>
      </c>
      <c r="G31" s="62"/>
      <c r="H31" s="53">
        <f t="shared" si="3"/>
        <v>0</v>
      </c>
    </row>
    <row r="32" spans="1:8" ht="18" customHeight="1" x14ac:dyDescent="0.2">
      <c r="A32" s="12">
        <v>12048</v>
      </c>
      <c r="B32" s="213" t="s">
        <v>18</v>
      </c>
      <c r="C32" s="213"/>
      <c r="D32" s="214"/>
      <c r="E32" s="11" t="s">
        <v>15</v>
      </c>
      <c r="F32" s="4">
        <v>15000</v>
      </c>
      <c r="G32" s="62"/>
      <c r="H32" s="53">
        <f t="shared" si="3"/>
        <v>0</v>
      </c>
    </row>
    <row r="33" spans="1:9" ht="18" customHeight="1" x14ac:dyDescent="0.2">
      <c r="A33" s="12">
        <v>12081</v>
      </c>
      <c r="B33" s="213" t="s">
        <v>19</v>
      </c>
      <c r="C33" s="213"/>
      <c r="D33" s="214"/>
      <c r="E33" s="11" t="s">
        <v>15</v>
      </c>
      <c r="F33" s="4">
        <v>15000</v>
      </c>
      <c r="G33" s="62"/>
      <c r="H33" s="53">
        <f t="shared" si="3"/>
        <v>0</v>
      </c>
    </row>
    <row r="34" spans="1:9" ht="18" customHeight="1" x14ac:dyDescent="0.2">
      <c r="A34" s="12">
        <v>12051</v>
      </c>
      <c r="B34" s="213" t="s">
        <v>20</v>
      </c>
      <c r="C34" s="213"/>
      <c r="D34" s="214"/>
      <c r="E34" s="11" t="s">
        <v>15</v>
      </c>
      <c r="F34" s="4">
        <v>6800</v>
      </c>
      <c r="G34" s="62"/>
      <c r="H34" s="53">
        <f t="shared" si="3"/>
        <v>0</v>
      </c>
    </row>
    <row r="35" spans="1:9" ht="18" customHeight="1" x14ac:dyDescent="0.2">
      <c r="A35" s="12">
        <v>12047</v>
      </c>
      <c r="B35" s="213" t="s">
        <v>21</v>
      </c>
      <c r="C35" s="213"/>
      <c r="D35" s="214"/>
      <c r="E35" s="11" t="s">
        <v>15</v>
      </c>
      <c r="F35" s="4">
        <v>9800</v>
      </c>
      <c r="G35" s="62"/>
      <c r="H35" s="53">
        <f t="shared" si="3"/>
        <v>0</v>
      </c>
    </row>
    <row r="36" spans="1:9" ht="18" customHeight="1" x14ac:dyDescent="0.2">
      <c r="A36" s="12">
        <v>12046</v>
      </c>
      <c r="B36" s="246" t="s">
        <v>119</v>
      </c>
      <c r="C36" s="247"/>
      <c r="D36" s="248"/>
      <c r="E36" s="11" t="s">
        <v>15</v>
      </c>
      <c r="F36" s="4">
        <v>5000</v>
      </c>
      <c r="G36" s="62"/>
      <c r="H36" s="53">
        <f t="shared" si="3"/>
        <v>0</v>
      </c>
    </row>
    <row r="37" spans="1:9" ht="18" customHeight="1" x14ac:dyDescent="0.2">
      <c r="A37" s="12">
        <v>12031</v>
      </c>
      <c r="B37" s="243" t="s">
        <v>22</v>
      </c>
      <c r="C37" s="244"/>
      <c r="D37" s="245"/>
      <c r="E37" s="11" t="s">
        <v>15</v>
      </c>
      <c r="F37" s="4">
        <v>9800</v>
      </c>
      <c r="G37" s="62"/>
      <c r="H37" s="53">
        <f t="shared" si="3"/>
        <v>0</v>
      </c>
    </row>
    <row r="38" spans="1:9" ht="18" customHeight="1" x14ac:dyDescent="0.2">
      <c r="A38" s="12">
        <v>12041</v>
      </c>
      <c r="B38" s="243" t="s">
        <v>114</v>
      </c>
      <c r="C38" s="244"/>
      <c r="D38" s="245"/>
      <c r="E38" s="11" t="s">
        <v>15</v>
      </c>
      <c r="F38" s="4">
        <v>6000</v>
      </c>
      <c r="G38" s="62"/>
      <c r="H38" s="53">
        <f t="shared" si="3"/>
        <v>0</v>
      </c>
    </row>
    <row r="39" spans="1:9" ht="18" customHeight="1" x14ac:dyDescent="0.2">
      <c r="A39" s="12">
        <v>12039</v>
      </c>
      <c r="B39" s="243" t="s">
        <v>23</v>
      </c>
      <c r="C39" s="244"/>
      <c r="D39" s="245"/>
      <c r="E39" s="11" t="s">
        <v>15</v>
      </c>
      <c r="F39" s="4">
        <v>4500</v>
      </c>
      <c r="G39" s="62"/>
      <c r="H39" s="53">
        <f t="shared" si="3"/>
        <v>0</v>
      </c>
    </row>
    <row r="40" spans="1:9" ht="18" customHeight="1" x14ac:dyDescent="0.2">
      <c r="A40" s="12">
        <v>12040</v>
      </c>
      <c r="B40" s="213" t="s">
        <v>24</v>
      </c>
      <c r="C40" s="213"/>
      <c r="D40" s="214"/>
      <c r="E40" s="11" t="s">
        <v>15</v>
      </c>
      <c r="F40" s="4">
        <v>5000</v>
      </c>
      <c r="G40" s="62"/>
      <c r="H40" s="53">
        <f t="shared" si="3"/>
        <v>0</v>
      </c>
    </row>
    <row r="41" spans="1:9" ht="18" customHeight="1" x14ac:dyDescent="0.2">
      <c r="A41" s="12">
        <v>12071</v>
      </c>
      <c r="B41" s="213" t="s">
        <v>115</v>
      </c>
      <c r="C41" s="213"/>
      <c r="D41" s="214"/>
      <c r="E41" s="11" t="s">
        <v>15</v>
      </c>
      <c r="F41" s="4">
        <v>2000</v>
      </c>
      <c r="G41" s="62"/>
      <c r="H41" s="53">
        <f t="shared" si="3"/>
        <v>0</v>
      </c>
    </row>
    <row r="42" spans="1:9" ht="18" customHeight="1" x14ac:dyDescent="0.2">
      <c r="A42" s="77">
        <v>12060</v>
      </c>
      <c r="B42" s="258" t="s">
        <v>25</v>
      </c>
      <c r="C42" s="258"/>
      <c r="D42" s="259"/>
      <c r="E42" s="78" t="s">
        <v>15</v>
      </c>
      <c r="F42" s="79">
        <v>3800</v>
      </c>
      <c r="G42" s="62"/>
      <c r="H42" s="53">
        <f t="shared" si="3"/>
        <v>0</v>
      </c>
    </row>
    <row r="43" spans="1:9" ht="18" customHeight="1" thickBot="1" x14ac:dyDescent="0.25">
      <c r="A43" s="82">
        <v>12052</v>
      </c>
      <c r="B43" s="120" t="s">
        <v>120</v>
      </c>
      <c r="C43" s="120"/>
      <c r="D43" s="121"/>
      <c r="E43" s="83" t="s">
        <v>121</v>
      </c>
      <c r="F43" s="84">
        <v>6300</v>
      </c>
      <c r="G43" s="85"/>
      <c r="H43" s="86">
        <f>G43*F43</f>
        <v>0</v>
      </c>
    </row>
    <row r="44" spans="1:9" ht="18" customHeight="1" thickTop="1" thickBot="1" x14ac:dyDescent="0.25">
      <c r="A44" s="179" t="s">
        <v>138</v>
      </c>
      <c r="B44" s="180"/>
      <c r="C44" s="180"/>
      <c r="D44" s="180"/>
      <c r="E44" s="180"/>
      <c r="F44" s="180"/>
      <c r="G44" s="181"/>
      <c r="H44" s="54">
        <f>SUM(H20:H26,H29:H43)</f>
        <v>0</v>
      </c>
      <c r="I44" s="80"/>
    </row>
    <row r="45" spans="1:9" ht="14.4" thickTop="1" thickBot="1" x14ac:dyDescent="0.25">
      <c r="F45" s="250" t="s">
        <v>103</v>
      </c>
      <c r="G45" s="251"/>
      <c r="H45" s="251"/>
    </row>
    <row r="46" spans="1:9" ht="16.8" thickTop="1" x14ac:dyDescent="0.2">
      <c r="A46" s="252" t="s">
        <v>47</v>
      </c>
      <c r="B46" s="253"/>
      <c r="C46" s="253"/>
      <c r="D46" s="253"/>
      <c r="E46" s="253"/>
      <c r="F46" s="253"/>
      <c r="G46" s="253"/>
      <c r="H46" s="254"/>
    </row>
    <row r="47" spans="1:9" ht="18" customHeight="1" x14ac:dyDescent="0.2">
      <c r="A47" s="16" t="s">
        <v>2</v>
      </c>
      <c r="B47" s="249" t="s">
        <v>3</v>
      </c>
      <c r="C47" s="249"/>
      <c r="D47" s="123"/>
      <c r="E47" s="17" t="s">
        <v>4</v>
      </c>
      <c r="F47" s="17" t="s">
        <v>44</v>
      </c>
      <c r="G47" s="17" t="s">
        <v>5</v>
      </c>
      <c r="H47" s="18" t="s">
        <v>6</v>
      </c>
    </row>
    <row r="48" spans="1:9" ht="18" customHeight="1" x14ac:dyDescent="0.2">
      <c r="A48" s="19">
        <v>21017</v>
      </c>
      <c r="B48" s="122" t="s">
        <v>124</v>
      </c>
      <c r="C48" s="122"/>
      <c r="D48" s="123"/>
      <c r="E48" s="30" t="s">
        <v>15</v>
      </c>
      <c r="F48" s="20">
        <v>4000</v>
      </c>
      <c r="G48" s="63"/>
      <c r="H48" s="55">
        <f t="shared" ref="H48:H57" si="4">G48*F48</f>
        <v>0</v>
      </c>
    </row>
    <row r="49" spans="1:8" ht="18" customHeight="1" x14ac:dyDescent="0.2">
      <c r="A49" s="19">
        <v>21013</v>
      </c>
      <c r="B49" s="125" t="s">
        <v>125</v>
      </c>
      <c r="C49" s="126"/>
      <c r="D49" s="127"/>
      <c r="E49" s="30" t="s">
        <v>15</v>
      </c>
      <c r="F49" s="20">
        <v>5800</v>
      </c>
      <c r="G49" s="63"/>
      <c r="H49" s="55">
        <f t="shared" si="4"/>
        <v>0</v>
      </c>
    </row>
    <row r="50" spans="1:8" ht="18" customHeight="1" x14ac:dyDescent="0.2">
      <c r="A50" s="19">
        <v>22028</v>
      </c>
      <c r="B50" s="125" t="s">
        <v>27</v>
      </c>
      <c r="C50" s="126"/>
      <c r="D50" s="127"/>
      <c r="E50" s="30" t="s">
        <v>15</v>
      </c>
      <c r="F50" s="20">
        <v>6500</v>
      </c>
      <c r="G50" s="63"/>
      <c r="H50" s="55">
        <f t="shared" si="4"/>
        <v>0</v>
      </c>
    </row>
    <row r="51" spans="1:8" ht="18" customHeight="1" x14ac:dyDescent="0.2">
      <c r="A51" s="19">
        <v>30001</v>
      </c>
      <c r="B51" s="122" t="s">
        <v>117</v>
      </c>
      <c r="C51" s="122"/>
      <c r="D51" s="123"/>
      <c r="E51" s="30" t="s">
        <v>15</v>
      </c>
      <c r="F51" s="20">
        <v>13000</v>
      </c>
      <c r="G51" s="63"/>
      <c r="H51" s="55">
        <f t="shared" si="4"/>
        <v>0</v>
      </c>
    </row>
    <row r="52" spans="1:8" ht="18" customHeight="1" x14ac:dyDescent="0.2">
      <c r="A52" s="19">
        <v>21011</v>
      </c>
      <c r="B52" s="122" t="s">
        <v>26</v>
      </c>
      <c r="C52" s="122"/>
      <c r="D52" s="123"/>
      <c r="E52" s="30" t="s">
        <v>15</v>
      </c>
      <c r="F52" s="20">
        <v>6000</v>
      </c>
      <c r="G52" s="63"/>
      <c r="H52" s="55">
        <f t="shared" si="4"/>
        <v>0</v>
      </c>
    </row>
    <row r="53" spans="1:8" ht="18" customHeight="1" x14ac:dyDescent="0.2">
      <c r="A53" s="19">
        <v>21031</v>
      </c>
      <c r="B53" s="191" t="s">
        <v>130</v>
      </c>
      <c r="C53" s="192"/>
      <c r="D53" s="193"/>
      <c r="E53" s="30" t="s">
        <v>15</v>
      </c>
      <c r="F53" s="20">
        <v>3500</v>
      </c>
      <c r="G53" s="63"/>
      <c r="H53" s="55">
        <f t="shared" si="4"/>
        <v>0</v>
      </c>
    </row>
    <row r="54" spans="1:8" ht="18" customHeight="1" x14ac:dyDescent="0.2">
      <c r="A54" s="19">
        <v>30003</v>
      </c>
      <c r="B54" s="122" t="s">
        <v>122</v>
      </c>
      <c r="C54" s="122"/>
      <c r="D54" s="123"/>
      <c r="E54" s="30" t="s">
        <v>15</v>
      </c>
      <c r="F54" s="20">
        <v>3800</v>
      </c>
      <c r="G54" s="63"/>
      <c r="H54" s="55">
        <f t="shared" si="4"/>
        <v>0</v>
      </c>
    </row>
    <row r="55" spans="1:8" ht="18" customHeight="1" x14ac:dyDescent="0.2">
      <c r="A55" s="19">
        <v>21090</v>
      </c>
      <c r="B55" s="125" t="s">
        <v>28</v>
      </c>
      <c r="C55" s="126"/>
      <c r="D55" s="127"/>
      <c r="E55" s="30" t="s">
        <v>15</v>
      </c>
      <c r="F55" s="20">
        <v>6500</v>
      </c>
      <c r="G55" s="63"/>
      <c r="H55" s="55">
        <f t="shared" si="4"/>
        <v>0</v>
      </c>
    </row>
    <row r="56" spans="1:8" ht="18" customHeight="1" x14ac:dyDescent="0.2">
      <c r="A56" s="19">
        <v>30002</v>
      </c>
      <c r="B56" s="122" t="s">
        <v>123</v>
      </c>
      <c r="C56" s="122"/>
      <c r="D56" s="123"/>
      <c r="E56" s="30" t="s">
        <v>15</v>
      </c>
      <c r="F56" s="20">
        <v>7800</v>
      </c>
      <c r="G56" s="63"/>
      <c r="H56" s="55">
        <f t="shared" si="4"/>
        <v>0</v>
      </c>
    </row>
    <row r="57" spans="1:8" ht="18" customHeight="1" x14ac:dyDescent="0.2">
      <c r="A57" s="19">
        <v>80020</v>
      </c>
      <c r="B57" s="122" t="s">
        <v>116</v>
      </c>
      <c r="C57" s="122"/>
      <c r="D57" s="123"/>
      <c r="E57" s="30" t="s">
        <v>15</v>
      </c>
      <c r="F57" s="20">
        <v>6800</v>
      </c>
      <c r="G57" s="63"/>
      <c r="H57" s="55">
        <f t="shared" si="4"/>
        <v>0</v>
      </c>
    </row>
    <row r="58" spans="1:8" ht="18" customHeight="1" x14ac:dyDescent="0.2">
      <c r="A58" s="19">
        <v>21009</v>
      </c>
      <c r="B58" s="125" t="s">
        <v>127</v>
      </c>
      <c r="C58" s="126"/>
      <c r="D58" s="127"/>
      <c r="E58" s="30" t="s">
        <v>15</v>
      </c>
      <c r="F58" s="20">
        <v>13800</v>
      </c>
      <c r="G58" s="63"/>
      <c r="H58" s="55">
        <f t="shared" ref="H58" si="5">G58*F58</f>
        <v>0</v>
      </c>
    </row>
    <row r="59" spans="1:8" ht="18" customHeight="1" x14ac:dyDescent="0.2">
      <c r="A59" s="19">
        <v>21008</v>
      </c>
      <c r="B59" s="125" t="s">
        <v>126</v>
      </c>
      <c r="C59" s="126"/>
      <c r="D59" s="127"/>
      <c r="E59" s="30" t="s">
        <v>15</v>
      </c>
      <c r="F59" s="20">
        <v>32000</v>
      </c>
      <c r="G59" s="63"/>
      <c r="H59" s="55">
        <f t="shared" ref="H59" si="6">G59*F59</f>
        <v>0</v>
      </c>
    </row>
    <row r="60" spans="1:8" ht="18" customHeight="1" x14ac:dyDescent="0.2">
      <c r="A60" s="19">
        <v>22018</v>
      </c>
      <c r="B60" s="122" t="s">
        <v>128</v>
      </c>
      <c r="C60" s="122"/>
      <c r="D60" s="123"/>
      <c r="E60" s="30" t="s">
        <v>15</v>
      </c>
      <c r="F60" s="20">
        <v>3500</v>
      </c>
      <c r="G60" s="63"/>
      <c r="H60" s="55">
        <f>G60*F60</f>
        <v>0</v>
      </c>
    </row>
    <row r="61" spans="1:8" ht="18" customHeight="1" x14ac:dyDescent="0.2">
      <c r="A61" s="19">
        <v>22019</v>
      </c>
      <c r="B61" s="122" t="s">
        <v>129</v>
      </c>
      <c r="C61" s="122"/>
      <c r="D61" s="123"/>
      <c r="E61" s="30" t="s">
        <v>15</v>
      </c>
      <c r="F61" s="20">
        <v>3800</v>
      </c>
      <c r="G61" s="63"/>
      <c r="H61" s="55">
        <f>G61*F61</f>
        <v>0</v>
      </c>
    </row>
    <row r="62" spans="1:8" ht="18" customHeight="1" x14ac:dyDescent="0.2">
      <c r="A62" s="19">
        <v>22021</v>
      </c>
      <c r="B62" s="125" t="s">
        <v>29</v>
      </c>
      <c r="C62" s="126"/>
      <c r="D62" s="127"/>
      <c r="E62" s="30" t="s">
        <v>15</v>
      </c>
      <c r="F62" s="20">
        <v>3500</v>
      </c>
      <c r="G62" s="63"/>
      <c r="H62" s="55">
        <f>G62*F62</f>
        <v>0</v>
      </c>
    </row>
    <row r="63" spans="1:8" ht="18" customHeight="1" x14ac:dyDescent="0.2">
      <c r="A63" s="19">
        <v>22029</v>
      </c>
      <c r="B63" s="122" t="s">
        <v>30</v>
      </c>
      <c r="C63" s="122"/>
      <c r="D63" s="123"/>
      <c r="E63" s="30" t="s">
        <v>15</v>
      </c>
      <c r="F63" s="20">
        <v>1680</v>
      </c>
      <c r="G63" s="63"/>
      <c r="H63" s="55">
        <f>G63*F63</f>
        <v>0</v>
      </c>
    </row>
    <row r="64" spans="1:8" ht="18" customHeight="1" x14ac:dyDescent="0.2">
      <c r="A64" s="19">
        <v>80002</v>
      </c>
      <c r="B64" s="122" t="s">
        <v>131</v>
      </c>
      <c r="C64" s="122"/>
      <c r="D64" s="123"/>
      <c r="E64" s="30" t="s">
        <v>15</v>
      </c>
      <c r="F64" s="20">
        <v>7000</v>
      </c>
      <c r="G64" s="63"/>
      <c r="H64" s="55">
        <f t="shared" ref="H64" si="7">G64*F64</f>
        <v>0</v>
      </c>
    </row>
    <row r="65" spans="1:9" ht="18" customHeight="1" x14ac:dyDescent="0.2">
      <c r="A65" s="19">
        <v>80003</v>
      </c>
      <c r="B65" s="122" t="s">
        <v>132</v>
      </c>
      <c r="C65" s="122"/>
      <c r="D65" s="123"/>
      <c r="E65" s="30" t="s">
        <v>15</v>
      </c>
      <c r="F65" s="20">
        <v>20000</v>
      </c>
      <c r="G65" s="63"/>
      <c r="H65" s="55">
        <f t="shared" ref="H65" si="8">G65*F65</f>
        <v>0</v>
      </c>
    </row>
    <row r="66" spans="1:9" ht="18" customHeight="1" thickBot="1" x14ac:dyDescent="0.25">
      <c r="A66" s="19">
        <v>80000</v>
      </c>
      <c r="B66" s="122" t="s">
        <v>133</v>
      </c>
      <c r="C66" s="122"/>
      <c r="D66" s="123"/>
      <c r="E66" s="30" t="s">
        <v>15</v>
      </c>
      <c r="F66" s="20">
        <v>25000</v>
      </c>
      <c r="G66" s="63"/>
      <c r="H66" s="55">
        <f t="shared" ref="H66" si="9">G66*F66</f>
        <v>0</v>
      </c>
    </row>
    <row r="67" spans="1:9" ht="18" customHeight="1" thickTop="1" thickBot="1" x14ac:dyDescent="0.25">
      <c r="A67" s="179" t="s">
        <v>139</v>
      </c>
      <c r="B67" s="180"/>
      <c r="C67" s="180"/>
      <c r="D67" s="180"/>
      <c r="E67" s="180"/>
      <c r="F67" s="180"/>
      <c r="G67" s="181"/>
      <c r="H67" s="56">
        <f>SUM(H48:H66)</f>
        <v>0</v>
      </c>
      <c r="I67" s="80"/>
    </row>
    <row r="68" spans="1:9" ht="13.8" thickTop="1" x14ac:dyDescent="0.2">
      <c r="E68" s="269" t="s">
        <v>109</v>
      </c>
      <c r="F68" s="270"/>
      <c r="G68" s="270"/>
      <c r="H68" s="270"/>
    </row>
    <row r="69" spans="1:9" ht="14.4" thickBot="1" x14ac:dyDescent="0.25">
      <c r="E69" s="275" t="s">
        <v>110</v>
      </c>
      <c r="F69" s="276"/>
      <c r="G69" s="276"/>
      <c r="H69" s="276"/>
    </row>
    <row r="70" spans="1:9" ht="16.8" thickTop="1" x14ac:dyDescent="0.2">
      <c r="A70" s="287" t="s">
        <v>144</v>
      </c>
      <c r="B70" s="288"/>
      <c r="C70" s="288"/>
      <c r="D70" s="288"/>
      <c r="E70" s="288"/>
      <c r="F70" s="288"/>
      <c r="G70" s="288"/>
      <c r="H70" s="289"/>
    </row>
    <row r="71" spans="1:9" x14ac:dyDescent="0.2">
      <c r="A71" s="184" t="s">
        <v>3</v>
      </c>
      <c r="B71" s="185"/>
      <c r="C71" s="185"/>
      <c r="D71" s="182" t="s">
        <v>32</v>
      </c>
      <c r="E71" s="182" t="s">
        <v>31</v>
      </c>
      <c r="F71" s="183"/>
      <c r="G71" s="21" t="s">
        <v>101</v>
      </c>
      <c r="H71" s="22" t="s">
        <v>102</v>
      </c>
    </row>
    <row r="72" spans="1:9" x14ac:dyDescent="0.2">
      <c r="A72" s="186"/>
      <c r="B72" s="185"/>
      <c r="C72" s="185"/>
      <c r="D72" s="185"/>
      <c r="E72" s="21" t="s">
        <v>33</v>
      </c>
      <c r="F72" s="21" t="s">
        <v>34</v>
      </c>
      <c r="G72" s="21" t="s">
        <v>35</v>
      </c>
      <c r="H72" s="22" t="s">
        <v>35</v>
      </c>
    </row>
    <row r="73" spans="1:9" x14ac:dyDescent="0.2">
      <c r="A73" s="110" t="s">
        <v>140</v>
      </c>
      <c r="B73" s="194" t="s">
        <v>37</v>
      </c>
      <c r="C73" s="195"/>
      <c r="D73" s="90">
        <v>10000</v>
      </c>
      <c r="E73" s="90">
        <v>6000</v>
      </c>
      <c r="F73" s="88"/>
      <c r="G73" s="63"/>
      <c r="H73" s="87">
        <f t="shared" ref="H73:H76" si="10">E73*G73</f>
        <v>0</v>
      </c>
    </row>
    <row r="74" spans="1:9" x14ac:dyDescent="0.2">
      <c r="A74" s="111"/>
      <c r="B74" s="194" t="s">
        <v>38</v>
      </c>
      <c r="C74" s="195"/>
      <c r="D74" s="90">
        <v>15000</v>
      </c>
      <c r="E74" s="90">
        <v>9000</v>
      </c>
      <c r="F74" s="88"/>
      <c r="G74" s="63"/>
      <c r="H74" s="87">
        <f t="shared" si="10"/>
        <v>0</v>
      </c>
    </row>
    <row r="75" spans="1:9" x14ac:dyDescent="0.2">
      <c r="A75" s="111"/>
      <c r="B75" s="194" t="s">
        <v>108</v>
      </c>
      <c r="C75" s="195"/>
      <c r="D75" s="91">
        <v>10000</v>
      </c>
      <c r="E75" s="91">
        <v>6000</v>
      </c>
      <c r="F75" s="89"/>
      <c r="G75" s="63"/>
      <c r="H75" s="87">
        <f t="shared" si="10"/>
        <v>0</v>
      </c>
    </row>
    <row r="76" spans="1:9" x14ac:dyDescent="0.2">
      <c r="A76" s="111"/>
      <c r="B76" s="194" t="s">
        <v>111</v>
      </c>
      <c r="C76" s="195"/>
      <c r="D76" s="91">
        <v>4500</v>
      </c>
      <c r="E76" s="91">
        <v>2700</v>
      </c>
      <c r="F76" s="89"/>
      <c r="G76" s="63"/>
      <c r="H76" s="87">
        <f t="shared" si="10"/>
        <v>0</v>
      </c>
    </row>
    <row r="77" spans="1:9" ht="13.8" thickBot="1" x14ac:dyDescent="0.25">
      <c r="A77" s="111"/>
      <c r="B77" s="273" t="s">
        <v>36</v>
      </c>
      <c r="C77" s="274"/>
      <c r="D77" s="97">
        <v>7800</v>
      </c>
      <c r="E77" s="97">
        <v>4680</v>
      </c>
      <c r="F77" s="89"/>
      <c r="G77" s="76"/>
      <c r="H77" s="98">
        <f>E77*G77</f>
        <v>0</v>
      </c>
    </row>
    <row r="78" spans="1:9" x14ac:dyDescent="0.2">
      <c r="A78" s="290" t="s">
        <v>137</v>
      </c>
      <c r="B78" s="277" t="s">
        <v>37</v>
      </c>
      <c r="C78" s="278"/>
      <c r="D78" s="99">
        <v>10000</v>
      </c>
      <c r="E78" s="100"/>
      <c r="F78" s="99">
        <v>7000</v>
      </c>
      <c r="G78" s="101"/>
      <c r="H78" s="102">
        <f t="shared" ref="H78:H82" si="11">F78*G78</f>
        <v>0</v>
      </c>
    </row>
    <row r="79" spans="1:9" x14ac:dyDescent="0.2">
      <c r="A79" s="291"/>
      <c r="B79" s="106" t="s">
        <v>38</v>
      </c>
      <c r="C79" s="107"/>
      <c r="D79" s="92">
        <v>15000</v>
      </c>
      <c r="E79" s="88"/>
      <c r="F79" s="92">
        <v>10500</v>
      </c>
      <c r="G79" s="63"/>
      <c r="H79" s="87">
        <f t="shared" si="11"/>
        <v>0</v>
      </c>
    </row>
    <row r="80" spans="1:9" x14ac:dyDescent="0.2">
      <c r="A80" s="291"/>
      <c r="B80" s="106" t="s">
        <v>108</v>
      </c>
      <c r="C80" s="107"/>
      <c r="D80" s="93">
        <v>10000</v>
      </c>
      <c r="E80" s="89"/>
      <c r="F80" s="93">
        <v>7000</v>
      </c>
      <c r="G80" s="63"/>
      <c r="H80" s="87">
        <f t="shared" si="11"/>
        <v>0</v>
      </c>
    </row>
    <row r="81" spans="1:9" x14ac:dyDescent="0.2">
      <c r="A81" s="291"/>
      <c r="B81" s="106" t="s">
        <v>111</v>
      </c>
      <c r="C81" s="107"/>
      <c r="D81" s="93">
        <v>4500</v>
      </c>
      <c r="E81" s="89"/>
      <c r="F81" s="93">
        <v>3150</v>
      </c>
      <c r="G81" s="63"/>
      <c r="H81" s="87">
        <f t="shared" si="11"/>
        <v>0</v>
      </c>
    </row>
    <row r="82" spans="1:9" ht="13.8" thickBot="1" x14ac:dyDescent="0.25">
      <c r="A82" s="292"/>
      <c r="B82" s="108" t="s">
        <v>36</v>
      </c>
      <c r="C82" s="109"/>
      <c r="D82" s="103">
        <v>7800</v>
      </c>
      <c r="E82" s="104"/>
      <c r="F82" s="103">
        <v>5460</v>
      </c>
      <c r="G82" s="64"/>
      <c r="H82" s="105">
        <f t="shared" si="11"/>
        <v>0</v>
      </c>
    </row>
    <row r="83" spans="1:9" ht="18" customHeight="1" thickTop="1" thickBot="1" x14ac:dyDescent="0.25">
      <c r="A83" s="173" t="s">
        <v>142</v>
      </c>
      <c r="B83" s="174"/>
      <c r="C83" s="174"/>
      <c r="D83" s="174"/>
      <c r="E83" s="174"/>
      <c r="F83" s="174"/>
      <c r="G83" s="174"/>
      <c r="H83" s="49">
        <f>SUM(H73:H76,H78:H81)</f>
        <v>0</v>
      </c>
      <c r="I83" s="80"/>
    </row>
    <row r="84" spans="1:9" ht="18" customHeight="1" thickTop="1" thickBot="1" x14ac:dyDescent="0.25">
      <c r="A84" s="173" t="s">
        <v>141</v>
      </c>
      <c r="B84" s="174"/>
      <c r="C84" s="174"/>
      <c r="D84" s="174"/>
      <c r="E84" s="174"/>
      <c r="F84" s="174"/>
      <c r="G84" s="174"/>
      <c r="H84" s="49">
        <f>SUM(H77,H82)</f>
        <v>0</v>
      </c>
      <c r="I84" s="80"/>
    </row>
    <row r="85" spans="1:9" ht="14.4" thickTop="1" thickBot="1" x14ac:dyDescent="0.25"/>
    <row r="86" spans="1:9" ht="18" customHeight="1" thickTop="1" thickBot="1" x14ac:dyDescent="0.25">
      <c r="A86" s="112" t="s">
        <v>143</v>
      </c>
      <c r="B86" s="113"/>
      <c r="C86" s="113"/>
      <c r="D86" s="113"/>
      <c r="E86" s="113"/>
      <c r="F86" s="113"/>
      <c r="G86" s="113"/>
      <c r="H86" s="57">
        <f>H44+H67+H83+H84</f>
        <v>0</v>
      </c>
    </row>
    <row r="87" spans="1:9" s="40" customFormat="1" ht="16.8" thickTop="1" x14ac:dyDescent="0.2">
      <c r="A87" s="114" t="s">
        <v>147</v>
      </c>
      <c r="B87" s="115"/>
      <c r="C87" s="115"/>
      <c r="D87" s="115"/>
      <c r="E87" s="115"/>
      <c r="F87" s="115"/>
      <c r="G87" s="115"/>
      <c r="H87" s="95">
        <f>((H44+H83)*0.08)</f>
        <v>0</v>
      </c>
    </row>
    <row r="88" spans="1:9" s="40" customFormat="1" ht="16.8" thickBot="1" x14ac:dyDescent="0.25">
      <c r="A88" s="116" t="s">
        <v>146</v>
      </c>
      <c r="B88" s="117"/>
      <c r="C88" s="117"/>
      <c r="D88" s="117"/>
      <c r="E88" s="117"/>
      <c r="F88" s="117"/>
      <c r="G88" s="117"/>
      <c r="H88" s="96">
        <f>((H67+H84)*0.1)</f>
        <v>0</v>
      </c>
    </row>
    <row r="89" spans="1:9" ht="18" customHeight="1" thickTop="1" thickBot="1" x14ac:dyDescent="0.25">
      <c r="A89" s="112" t="s">
        <v>48</v>
      </c>
      <c r="B89" s="113"/>
      <c r="C89" s="113"/>
      <c r="D89" s="113"/>
      <c r="E89" s="113"/>
      <c r="F89" s="113"/>
      <c r="G89" s="113"/>
      <c r="H89" s="57">
        <v>0</v>
      </c>
    </row>
    <row r="90" spans="1:9" ht="18" customHeight="1" thickTop="1" thickBot="1" x14ac:dyDescent="0.25">
      <c r="A90" s="112" t="s">
        <v>113</v>
      </c>
      <c r="B90" s="113"/>
      <c r="C90" s="113"/>
      <c r="D90" s="113"/>
      <c r="E90" s="113"/>
      <c r="F90" s="113"/>
      <c r="G90" s="113"/>
      <c r="H90" s="94"/>
    </row>
    <row r="91" spans="1:9" ht="18" customHeight="1" thickTop="1" thickBot="1" x14ac:dyDescent="0.25">
      <c r="A91" s="112" t="s">
        <v>49</v>
      </c>
      <c r="B91" s="113"/>
      <c r="C91" s="113"/>
      <c r="D91" s="113"/>
      <c r="E91" s="113"/>
      <c r="F91" s="113"/>
      <c r="G91" s="113"/>
      <c r="H91" s="57">
        <f>SUM(H86:H90)</f>
        <v>0</v>
      </c>
    </row>
    <row r="92" spans="1:9" ht="13.8" thickTop="1" x14ac:dyDescent="0.2">
      <c r="D92" s="279" t="s">
        <v>39</v>
      </c>
      <c r="E92" s="280"/>
      <c r="F92" s="280"/>
      <c r="G92" s="280"/>
      <c r="H92" s="280"/>
    </row>
    <row r="93" spans="1:9" ht="13.8" thickBot="1" x14ac:dyDescent="0.25"/>
    <row r="94" spans="1:9" ht="13.8" thickTop="1" x14ac:dyDescent="0.2">
      <c r="A94" s="152" t="s">
        <v>107</v>
      </c>
      <c r="B94" s="153"/>
      <c r="C94" s="154"/>
      <c r="E94" s="155" t="s">
        <v>58</v>
      </c>
      <c r="F94" s="260"/>
      <c r="G94" s="261"/>
      <c r="H94" s="262"/>
    </row>
    <row r="95" spans="1:9" x14ac:dyDescent="0.2">
      <c r="A95" s="65"/>
      <c r="B95" s="123" t="s">
        <v>40</v>
      </c>
      <c r="C95" s="158"/>
      <c r="E95" s="156"/>
      <c r="F95" s="263"/>
      <c r="G95" s="264"/>
      <c r="H95" s="265"/>
    </row>
    <row r="96" spans="1:9" x14ac:dyDescent="0.2">
      <c r="A96" s="65"/>
      <c r="B96" s="123" t="s">
        <v>41</v>
      </c>
      <c r="C96" s="158"/>
      <c r="E96" s="156"/>
      <c r="F96" s="263"/>
      <c r="G96" s="264"/>
      <c r="H96" s="265"/>
    </row>
    <row r="97" spans="1:9" x14ac:dyDescent="0.2">
      <c r="A97" s="283"/>
      <c r="B97" s="175" t="s">
        <v>42</v>
      </c>
      <c r="C97" s="176"/>
      <c r="E97" s="156"/>
      <c r="F97" s="263"/>
      <c r="G97" s="264"/>
      <c r="H97" s="265"/>
    </row>
    <row r="98" spans="1:9" x14ac:dyDescent="0.2">
      <c r="A98" s="284"/>
      <c r="B98" s="177" t="s">
        <v>50</v>
      </c>
      <c r="C98" s="178"/>
      <c r="E98" s="156"/>
      <c r="F98" s="263"/>
      <c r="G98" s="264"/>
      <c r="H98" s="265"/>
    </row>
    <row r="99" spans="1:9" ht="13.8" thickBot="1" x14ac:dyDescent="0.25">
      <c r="A99" s="285"/>
      <c r="B99" s="281" t="s">
        <v>43</v>
      </c>
      <c r="C99" s="282"/>
      <c r="E99" s="157"/>
      <c r="F99" s="266"/>
      <c r="G99" s="267"/>
      <c r="H99" s="268"/>
    </row>
    <row r="100" spans="1:9" ht="14.4" thickTop="1" thickBot="1" x14ac:dyDescent="0.25">
      <c r="E100" s="25"/>
      <c r="F100" s="3"/>
      <c r="G100" s="3"/>
      <c r="H100" s="3"/>
      <c r="I100" s="3"/>
    </row>
    <row r="101" spans="1:9" s="26" customFormat="1" ht="13.8" thickTop="1" x14ac:dyDescent="0.2">
      <c r="A101" s="152" t="s">
        <v>106</v>
      </c>
      <c r="B101" s="153"/>
      <c r="C101" s="154"/>
      <c r="E101" s="25"/>
      <c r="F101" s="3"/>
      <c r="G101" s="3"/>
      <c r="H101" s="3"/>
      <c r="I101" s="29"/>
    </row>
    <row r="102" spans="1:9" s="26" customFormat="1" x14ac:dyDescent="0.2">
      <c r="A102" s="27"/>
      <c r="B102" s="68" t="s">
        <v>51</v>
      </c>
      <c r="C102" s="28"/>
      <c r="E102" s="271" t="s">
        <v>76</v>
      </c>
      <c r="F102" s="272"/>
      <c r="G102" s="272"/>
      <c r="H102" s="272"/>
    </row>
    <row r="103" spans="1:9" s="26" customFormat="1" x14ac:dyDescent="0.2">
      <c r="A103" s="167" t="s">
        <v>59</v>
      </c>
      <c r="B103" s="168"/>
      <c r="C103" s="169"/>
      <c r="E103" s="272"/>
      <c r="F103" s="272"/>
      <c r="G103" s="272"/>
      <c r="H103" s="272"/>
    </row>
    <row r="104" spans="1:9" s="26" customFormat="1" ht="13.8" thickBot="1" x14ac:dyDescent="0.25">
      <c r="A104" s="170" t="s">
        <v>60</v>
      </c>
      <c r="B104" s="171"/>
      <c r="C104" s="172"/>
    </row>
    <row r="105" spans="1:9" s="26" customFormat="1" ht="14.4" thickTop="1" thickBot="1" x14ac:dyDescent="0.25">
      <c r="A105" s="2"/>
    </row>
    <row r="106" spans="1:9" ht="13.8" thickTop="1" x14ac:dyDescent="0.2">
      <c r="A106" s="152" t="s">
        <v>105</v>
      </c>
      <c r="B106" s="153"/>
      <c r="C106" s="154"/>
      <c r="E106" s="161" t="s">
        <v>104</v>
      </c>
      <c r="F106" s="162"/>
      <c r="G106" s="162"/>
      <c r="H106" s="163"/>
    </row>
    <row r="107" spans="1:9" x14ac:dyDescent="0.2">
      <c r="A107" s="65"/>
      <c r="B107" s="123" t="s">
        <v>52</v>
      </c>
      <c r="C107" s="158"/>
      <c r="E107" s="164" t="s">
        <v>74</v>
      </c>
      <c r="F107" s="165"/>
      <c r="G107" s="165"/>
      <c r="H107" s="166"/>
    </row>
    <row r="108" spans="1:9" x14ac:dyDescent="0.2">
      <c r="A108" s="65"/>
      <c r="B108" s="123" t="s">
        <v>53</v>
      </c>
      <c r="C108" s="158"/>
      <c r="E108" s="31" t="s">
        <v>69</v>
      </c>
      <c r="F108" s="32"/>
      <c r="G108" s="23" t="s">
        <v>75</v>
      </c>
      <c r="H108" s="33" t="s">
        <v>61</v>
      </c>
    </row>
    <row r="109" spans="1:9" x14ac:dyDescent="0.2">
      <c r="A109" s="65"/>
      <c r="B109" s="123" t="s">
        <v>54</v>
      </c>
      <c r="C109" s="158"/>
      <c r="E109" s="31" t="s">
        <v>73</v>
      </c>
      <c r="F109" s="32"/>
      <c r="G109" s="23" t="s">
        <v>75</v>
      </c>
      <c r="H109" s="33" t="s">
        <v>62</v>
      </c>
    </row>
    <row r="110" spans="1:9" x14ac:dyDescent="0.2">
      <c r="A110" s="65"/>
      <c r="B110" s="159" t="s">
        <v>55</v>
      </c>
      <c r="C110" s="160"/>
      <c r="E110" s="31" t="s">
        <v>70</v>
      </c>
      <c r="F110" s="24"/>
      <c r="G110" s="23" t="s">
        <v>75</v>
      </c>
      <c r="H110" s="33" t="s">
        <v>63</v>
      </c>
    </row>
    <row r="111" spans="1:9" x14ac:dyDescent="0.2">
      <c r="A111" s="65"/>
      <c r="B111" s="159" t="s">
        <v>56</v>
      </c>
      <c r="C111" s="160"/>
      <c r="E111" s="31" t="s">
        <v>71</v>
      </c>
      <c r="F111" s="24"/>
      <c r="G111" s="23" t="s">
        <v>75</v>
      </c>
      <c r="H111" s="33" t="s">
        <v>64</v>
      </c>
    </row>
    <row r="112" spans="1:9" x14ac:dyDescent="0.2">
      <c r="A112" s="65"/>
      <c r="B112" s="159" t="s">
        <v>57</v>
      </c>
      <c r="C112" s="160"/>
      <c r="E112" s="31" t="s">
        <v>67</v>
      </c>
      <c r="F112" s="67" t="s">
        <v>68</v>
      </c>
      <c r="G112" s="23" t="s">
        <v>75</v>
      </c>
      <c r="H112" s="33" t="s">
        <v>65</v>
      </c>
    </row>
    <row r="113" spans="1:8" ht="13.8" thickBot="1" x14ac:dyDescent="0.25">
      <c r="A113" s="66"/>
      <c r="B113" s="150" t="s">
        <v>112</v>
      </c>
      <c r="C113" s="151"/>
      <c r="E113" s="34" t="s">
        <v>72</v>
      </c>
      <c r="F113" s="35"/>
      <c r="G113" s="36" t="s">
        <v>75</v>
      </c>
      <c r="H113" s="37" t="s">
        <v>66</v>
      </c>
    </row>
    <row r="114" spans="1:8" ht="13.8" thickTop="1" x14ac:dyDescent="0.2"/>
    <row r="115" spans="1:8" s="39" customFormat="1" ht="16.2" x14ac:dyDescent="0.2">
      <c r="A115" s="227" t="s">
        <v>100</v>
      </c>
      <c r="B115" s="228"/>
      <c r="C115" s="228"/>
      <c r="D115" s="228"/>
      <c r="E115" s="228"/>
      <c r="F115" s="228"/>
      <c r="G115" s="228"/>
      <c r="H115" s="228"/>
    </row>
    <row r="117" spans="1:8" s="40" customFormat="1" ht="14.4" x14ac:dyDescent="0.2">
      <c r="A117" s="229" t="s">
        <v>77</v>
      </c>
      <c r="B117" s="230"/>
      <c r="C117" s="230"/>
      <c r="D117" s="230"/>
      <c r="E117" s="230"/>
      <c r="F117" s="230"/>
      <c r="G117" s="230"/>
      <c r="H117" s="230"/>
    </row>
    <row r="118" spans="1:8" s="41" customFormat="1" x14ac:dyDescent="0.2">
      <c r="A118" s="139" t="s">
        <v>78</v>
      </c>
      <c r="B118" s="140"/>
      <c r="C118" s="140"/>
      <c r="D118" s="140"/>
      <c r="E118" s="140"/>
      <c r="F118" s="140"/>
      <c r="G118" s="140"/>
      <c r="H118" s="140"/>
    </row>
    <row r="120" spans="1:8" ht="13.8" thickBot="1" x14ac:dyDescent="0.25">
      <c r="D120" s="60" t="s">
        <v>103</v>
      </c>
    </row>
    <row r="121" spans="1:8" ht="13.8" thickTop="1" x14ac:dyDescent="0.2">
      <c r="A121" s="147" t="s">
        <v>92</v>
      </c>
      <c r="B121" s="148"/>
      <c r="C121" s="141" t="s">
        <v>88</v>
      </c>
      <c r="D121" s="141" t="s">
        <v>89</v>
      </c>
      <c r="E121" s="148"/>
      <c r="F121" s="142" t="s">
        <v>91</v>
      </c>
      <c r="G121" s="143" t="s">
        <v>90</v>
      </c>
      <c r="H121" s="144"/>
    </row>
    <row r="122" spans="1:8" x14ac:dyDescent="0.2">
      <c r="A122" s="149"/>
      <c r="B122" s="123"/>
      <c r="C122" s="123"/>
      <c r="D122" s="123"/>
      <c r="E122" s="123"/>
      <c r="F122" s="123"/>
      <c r="G122" s="145"/>
      <c r="H122" s="146"/>
    </row>
    <row r="123" spans="1:8" ht="19.95" customHeight="1" x14ac:dyDescent="0.2">
      <c r="A123" s="134"/>
      <c r="B123" s="135"/>
      <c r="C123" s="69"/>
      <c r="D123" s="124"/>
      <c r="E123" s="124"/>
      <c r="F123" s="70"/>
      <c r="G123" s="293" t="s">
        <v>148</v>
      </c>
      <c r="H123" s="294"/>
    </row>
    <row r="124" spans="1:8" ht="19.95" customHeight="1" x14ac:dyDescent="0.2">
      <c r="A124" s="134"/>
      <c r="B124" s="135"/>
      <c r="C124" s="69"/>
      <c r="D124" s="124"/>
      <c r="E124" s="124"/>
      <c r="F124" s="70"/>
      <c r="G124" s="295"/>
      <c r="H124" s="296"/>
    </row>
    <row r="125" spans="1:8" ht="19.95" customHeight="1" x14ac:dyDescent="0.2">
      <c r="A125" s="134"/>
      <c r="B125" s="135"/>
      <c r="C125" s="69"/>
      <c r="D125" s="124"/>
      <c r="E125" s="124"/>
      <c r="F125" s="70"/>
      <c r="G125" s="73"/>
      <c r="H125" s="46" t="s">
        <v>93</v>
      </c>
    </row>
    <row r="126" spans="1:8" ht="19.95" customHeight="1" x14ac:dyDescent="0.2">
      <c r="A126" s="134"/>
      <c r="B126" s="135"/>
      <c r="C126" s="69"/>
      <c r="D126" s="124"/>
      <c r="E126" s="124"/>
      <c r="F126" s="70"/>
      <c r="G126" s="52"/>
      <c r="H126" s="38" t="s">
        <v>94</v>
      </c>
    </row>
    <row r="127" spans="1:8" ht="19.95" customHeight="1" x14ac:dyDescent="0.2">
      <c r="A127" s="134"/>
      <c r="B127" s="135"/>
      <c r="C127" s="69"/>
      <c r="D127" s="124"/>
      <c r="E127" s="124"/>
      <c r="F127" s="70"/>
      <c r="G127" s="118" t="s">
        <v>118</v>
      </c>
      <c r="H127" s="119"/>
    </row>
    <row r="128" spans="1:8" ht="19.95" customHeight="1" thickBot="1" x14ac:dyDescent="0.25">
      <c r="A128" s="132"/>
      <c r="B128" s="133"/>
      <c r="C128" s="71"/>
      <c r="D128" s="136"/>
      <c r="E128" s="136"/>
      <c r="F128" s="72"/>
      <c r="G128" s="130">
        <f>F129-C129</f>
        <v>0</v>
      </c>
      <c r="H128" s="131"/>
    </row>
    <row r="129" spans="1:8" ht="19.95" customHeight="1" thickTop="1" thickBot="1" x14ac:dyDescent="0.25">
      <c r="A129" s="137" t="s">
        <v>97</v>
      </c>
      <c r="B129" s="138"/>
      <c r="C129" s="58">
        <f>SUM(C123:C128)</f>
        <v>0</v>
      </c>
      <c r="D129" s="138" t="s">
        <v>96</v>
      </c>
      <c r="E129" s="138"/>
      <c r="F129" s="59">
        <f>SUM(F123:F128)</f>
        <v>0</v>
      </c>
      <c r="G129" s="297" t="s">
        <v>145</v>
      </c>
      <c r="H129" s="75">
        <f>ROUNDDOWN((G128*0.1),0)</f>
        <v>0</v>
      </c>
    </row>
    <row r="130" spans="1:8" ht="19.95" customHeight="1" thickBot="1" x14ac:dyDescent="0.25">
      <c r="A130" s="47" t="s">
        <v>98</v>
      </c>
      <c r="B130" s="128"/>
      <c r="C130" s="129"/>
      <c r="D130" s="129"/>
      <c r="E130" s="129"/>
      <c r="F130" s="129"/>
      <c r="G130" s="48" t="s">
        <v>95</v>
      </c>
      <c r="H130" s="74">
        <f>G128+H129</f>
        <v>0</v>
      </c>
    </row>
    <row r="131" spans="1:8" ht="13.8" thickTop="1" x14ac:dyDescent="0.2"/>
  </sheetData>
  <mergeCells count="149">
    <mergeCell ref="B80:C80"/>
    <mergeCell ref="A70:H70"/>
    <mergeCell ref="B54:D54"/>
    <mergeCell ref="B49:D49"/>
    <mergeCell ref="B50:D50"/>
    <mergeCell ref="B76:C76"/>
    <mergeCell ref="A78:A82"/>
    <mergeCell ref="A1:H1"/>
    <mergeCell ref="A2:H2"/>
    <mergeCell ref="A3:H3"/>
    <mergeCell ref="B30:D30"/>
    <mergeCell ref="B31:D31"/>
    <mergeCell ref="B32:D32"/>
    <mergeCell ref="B28:D28"/>
    <mergeCell ref="A12:B12"/>
    <mergeCell ref="C7:E7"/>
    <mergeCell ref="C8:E8"/>
    <mergeCell ref="C10:E10"/>
    <mergeCell ref="C11:E11"/>
    <mergeCell ref="C12:E12"/>
    <mergeCell ref="C13:E13"/>
    <mergeCell ref="C14:E14"/>
    <mergeCell ref="C5:F5"/>
    <mergeCell ref="A6:B6"/>
    <mergeCell ref="B74:C74"/>
    <mergeCell ref="B33:D33"/>
    <mergeCell ref="F17:H17"/>
    <mergeCell ref="C6:E6"/>
    <mergeCell ref="A7:B7"/>
    <mergeCell ref="A8:B8"/>
    <mergeCell ref="A10:B10"/>
    <mergeCell ref="A11:B11"/>
    <mergeCell ref="B25:D25"/>
    <mergeCell ref="B29:D29"/>
    <mergeCell ref="A27:H27"/>
    <mergeCell ref="B39:D39"/>
    <mergeCell ref="B40:D40"/>
    <mergeCell ref="B35:D35"/>
    <mergeCell ref="B36:D36"/>
    <mergeCell ref="B37:D37"/>
    <mergeCell ref="B38:D38"/>
    <mergeCell ref="B34:D34"/>
    <mergeCell ref="B47:D47"/>
    <mergeCell ref="F45:H45"/>
    <mergeCell ref="A46:H46"/>
    <mergeCell ref="B41:D41"/>
    <mergeCell ref="B42:D42"/>
    <mergeCell ref="A18:H18"/>
    <mergeCell ref="B19:D19"/>
    <mergeCell ref="B20:D20"/>
    <mergeCell ref="B26:D26"/>
    <mergeCell ref="B21:D21"/>
    <mergeCell ref="B23:D23"/>
    <mergeCell ref="A14:B14"/>
    <mergeCell ref="C16:E16"/>
    <mergeCell ref="A13:B13"/>
    <mergeCell ref="A16:B16"/>
    <mergeCell ref="B55:D55"/>
    <mergeCell ref="B64:D64"/>
    <mergeCell ref="B60:D60"/>
    <mergeCell ref="B61:D61"/>
    <mergeCell ref="B22:D22"/>
    <mergeCell ref="B24:D24"/>
    <mergeCell ref="B48:D48"/>
    <mergeCell ref="B52:D52"/>
    <mergeCell ref="B53:D53"/>
    <mergeCell ref="B51:D51"/>
    <mergeCell ref="A44:G44"/>
    <mergeCell ref="A83:G83"/>
    <mergeCell ref="B97:C97"/>
    <mergeCell ref="B98:C98"/>
    <mergeCell ref="A84:G84"/>
    <mergeCell ref="B62:D62"/>
    <mergeCell ref="B63:D63"/>
    <mergeCell ref="A67:G67"/>
    <mergeCell ref="E71:F71"/>
    <mergeCell ref="A71:C72"/>
    <mergeCell ref="D71:D72"/>
    <mergeCell ref="B66:D66"/>
    <mergeCell ref="B73:C73"/>
    <mergeCell ref="A89:G89"/>
    <mergeCell ref="A90:G90"/>
    <mergeCell ref="F94:H99"/>
    <mergeCell ref="E68:H68"/>
    <mergeCell ref="B77:C77"/>
    <mergeCell ref="E69:H69"/>
    <mergeCell ref="B78:C78"/>
    <mergeCell ref="B79:C79"/>
    <mergeCell ref="B75:C75"/>
    <mergeCell ref="A91:G91"/>
    <mergeCell ref="D92:H92"/>
    <mergeCell ref="B99:C99"/>
    <mergeCell ref="A124:B124"/>
    <mergeCell ref="D121:E122"/>
    <mergeCell ref="G123:H124"/>
    <mergeCell ref="B113:C113"/>
    <mergeCell ref="A94:C94"/>
    <mergeCell ref="E94:E99"/>
    <mergeCell ref="B108:C108"/>
    <mergeCell ref="B109:C109"/>
    <mergeCell ref="B110:C110"/>
    <mergeCell ref="B111:C111"/>
    <mergeCell ref="E106:H106"/>
    <mergeCell ref="E107:H107"/>
    <mergeCell ref="B107:C107"/>
    <mergeCell ref="A103:C103"/>
    <mergeCell ref="A104:C104"/>
    <mergeCell ref="A106:C106"/>
    <mergeCell ref="E102:H103"/>
    <mergeCell ref="A115:H115"/>
    <mergeCell ref="A117:H117"/>
    <mergeCell ref="A97:A99"/>
    <mergeCell ref="B95:C95"/>
    <mergeCell ref="B96:C96"/>
    <mergeCell ref="B112:C112"/>
    <mergeCell ref="A101:C101"/>
    <mergeCell ref="B130:F130"/>
    <mergeCell ref="G128:H128"/>
    <mergeCell ref="A128:B128"/>
    <mergeCell ref="A126:B126"/>
    <mergeCell ref="A127:B127"/>
    <mergeCell ref="D127:E127"/>
    <mergeCell ref="D128:E128"/>
    <mergeCell ref="A129:B129"/>
    <mergeCell ref="D129:E129"/>
    <mergeCell ref="B81:C81"/>
    <mergeCell ref="B82:C82"/>
    <mergeCell ref="A73:A77"/>
    <mergeCell ref="A86:G86"/>
    <mergeCell ref="A87:G87"/>
    <mergeCell ref="A88:G88"/>
    <mergeCell ref="G127:H127"/>
    <mergeCell ref="B43:D43"/>
    <mergeCell ref="B56:D56"/>
    <mergeCell ref="B57:D57"/>
    <mergeCell ref="D123:E123"/>
    <mergeCell ref="D124:E124"/>
    <mergeCell ref="D125:E125"/>
    <mergeCell ref="B58:D58"/>
    <mergeCell ref="B59:D59"/>
    <mergeCell ref="B65:D65"/>
    <mergeCell ref="D126:E126"/>
    <mergeCell ref="A123:B123"/>
    <mergeCell ref="A118:H118"/>
    <mergeCell ref="A125:B125"/>
    <mergeCell ref="C121:C122"/>
    <mergeCell ref="F121:F122"/>
    <mergeCell ref="G121:H122"/>
    <mergeCell ref="A121:B122"/>
  </mergeCells>
  <phoneticPr fontId="9"/>
  <conditionalFormatting sqref="G128:H128">
    <cfRule type="cellIs" dxfId="1" priority="1" stopIfTrue="1" operator="lessThan">
      <formula>0</formula>
    </cfRule>
  </conditionalFormatting>
  <conditionalFormatting sqref="H129:H130">
    <cfRule type="cellIs" dxfId="0" priority="2" stopIfTrue="1" operator="lessThan">
      <formula>0</formula>
    </cfRule>
  </conditionalFormatting>
  <pageMargins left="0.39370078740157483" right="0.39370078740157483" top="0.39370078740157483" bottom="0.39370078740157483" header="0.11811023622047244" footer="0.31496062992125984"/>
  <pageSetup paperSize="9" scale="7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アロエワールド　注文書＆サクセスマイレージポイント引換申込書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koseki_y</dc:creator>
  <cp:lastModifiedBy>owner</cp:lastModifiedBy>
  <cp:lastPrinted>2020-01-29T02:01:45Z</cp:lastPrinted>
  <dcterms:created xsi:type="dcterms:W3CDTF">2009-06-01T17:39:36Z</dcterms:created>
  <dcterms:modified xsi:type="dcterms:W3CDTF">2020-02-06T07:57:34Z</dcterms:modified>
</cp:coreProperties>
</file>